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 rapport/2024/Oktoberprognos/"/>
    </mc:Choice>
  </mc:AlternateContent>
  <xr:revisionPtr revIDLastSave="0" documentId="13_ncr:1_{47F9939E-1892-4A4A-860A-E7F94735EE3F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G37" i="1" l="1"/>
  <c r="E37" i="1"/>
  <c r="H36" i="1"/>
  <c r="H35" i="1"/>
  <c r="H37" i="1" s="1"/>
  <c r="G33" i="1"/>
  <c r="E33" i="1"/>
  <c r="E39" i="1" s="1"/>
  <c r="H32" i="1"/>
  <c r="H31" i="1"/>
  <c r="H30" i="1"/>
  <c r="H29" i="1"/>
  <c r="H28" i="1"/>
  <c r="I8" i="1"/>
  <c r="D28" i="1"/>
  <c r="F28" i="1"/>
  <c r="I28" i="1"/>
  <c r="H27" i="1"/>
  <c r="H33" i="1" s="1"/>
  <c r="G39" i="1"/>
  <c r="J17" i="1"/>
  <c r="J13" i="1"/>
  <c r="J19" i="1" s="1"/>
  <c r="G17" i="1"/>
  <c r="E17" i="1"/>
  <c r="E13" i="1"/>
  <c r="E19" i="1"/>
  <c r="H16" i="1"/>
  <c r="F16" i="1"/>
  <c r="K16" i="1"/>
  <c r="L16" i="1"/>
  <c r="H15" i="1"/>
  <c r="G13" i="1"/>
  <c r="H12" i="1"/>
  <c r="F12" i="1"/>
  <c r="I12" i="1" s="1"/>
  <c r="D32" i="1" s="1"/>
  <c r="F32" i="1" s="1"/>
  <c r="I32" i="1" s="1"/>
  <c r="H11" i="1"/>
  <c r="H10" i="1"/>
  <c r="H9" i="1"/>
  <c r="H8" i="1"/>
  <c r="H7" i="1"/>
  <c r="F15" i="1"/>
  <c r="F17" i="1" s="1"/>
  <c r="K15" i="1"/>
  <c r="K17" i="1" s="1"/>
  <c r="L15" i="1"/>
  <c r="L17" i="1" s="1"/>
  <c r="F11" i="1"/>
  <c r="F9" i="1"/>
  <c r="K9" i="1"/>
  <c r="L9" i="1"/>
  <c r="F8" i="1"/>
  <c r="K8" i="1" s="1"/>
  <c r="L8" i="1" s="1"/>
  <c r="F10" i="1"/>
  <c r="K10" i="1"/>
  <c r="L10" i="1"/>
  <c r="H17" i="1"/>
  <c r="I16" i="1"/>
  <c r="D36" i="1" s="1"/>
  <c r="F36" i="1" s="1"/>
  <c r="I36" i="1" s="1"/>
  <c r="K12" i="1"/>
  <c r="L12" i="1" s="1"/>
  <c r="I9" i="1"/>
  <c r="D29" i="1"/>
  <c r="F29" i="1" s="1"/>
  <c r="I29" i="1" s="1"/>
  <c r="K11" i="1"/>
  <c r="L11" i="1" s="1"/>
  <c r="I11" i="1"/>
  <c r="D31" i="1" s="1"/>
  <c r="F31" i="1" s="1"/>
  <c r="I31" i="1" s="1"/>
  <c r="D13" i="1"/>
  <c r="D19" i="1" s="1"/>
  <c r="F7" i="1"/>
  <c r="K7" i="1" s="1"/>
  <c r="D17" i="1"/>
  <c r="I10" i="1"/>
  <c r="D30" i="1"/>
  <c r="F30" i="1" s="1"/>
  <c r="I30" i="1" s="1"/>
  <c r="F13" i="1"/>
  <c r="F19" i="1" s="1"/>
  <c r="L7" i="1" l="1"/>
  <c r="K13" i="1"/>
  <c r="K19" i="1" s="1"/>
  <c r="I7" i="1"/>
  <c r="D27" i="1" s="1"/>
  <c r="F27" i="1" s="1"/>
  <c r="I27" i="1" s="1"/>
  <c r="I33" i="1" s="1"/>
  <c r="I15" i="1"/>
  <c r="I17" i="1" s="1"/>
  <c r="I13" i="1"/>
  <c r="H13" i="1"/>
  <c r="L13" i="1"/>
  <c r="L19" i="1" s="1"/>
  <c r="H39" i="1"/>
  <c r="I19" i="1"/>
  <c r="D35" i="1"/>
  <c r="G19" i="1"/>
  <c r="H19" i="1"/>
  <c r="F33" i="1"/>
  <c r="D33" i="1"/>
  <c r="F35" i="1" l="1"/>
  <c r="D37" i="1"/>
  <c r="D39" i="1"/>
  <c r="F37" i="1" l="1"/>
  <c r="F39" i="1" s="1"/>
  <c r="I35" i="1"/>
  <c r="I37" i="1" s="1"/>
  <c r="I39" i="1" s="1"/>
</calcChain>
</file>

<file path=xl/sharedStrings.xml><?xml version="1.0" encoding="utf-8"?>
<sst xmlns="http://schemas.openxmlformats.org/spreadsheetml/2006/main" count="77" uniqueCount="36">
  <si>
    <t>Sammanfattande tabell över anslagsuppföljningen inom Pensionsmyndighetens ansvarsområde 2024</t>
  </si>
  <si>
    <t>Belopp anges i 1000-tals kronor</t>
  </si>
  <si>
    <t>Ingående överföringsbelopp från 2023</t>
  </si>
  <si>
    <t>Anslag år 2024</t>
  </si>
  <si>
    <t>Tilldelade medel 2024</t>
  </si>
  <si>
    <t>Prognos för 2024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</si>
  <si>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</si>
  <si>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</si>
  <si>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</si>
  <si>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</si>
  <si>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</si>
  <si>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</si>
  <si>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</si>
  <si>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</si>
  <si>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</si>
  <si>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</si>
  <si>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</si>
  <si>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</si>
  <si>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</si>
  <si>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</si>
  <si>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</si>
  <si>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</si>
  <si>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</si>
  <si>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</si>
  <si>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</si>
  <si>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</si>
  <si>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</si>
  <si>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</si>
  <si>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</si>
  <si>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</si>
  <si>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</si>
  <si>
    <t>Sammanfattande tabell över anslagsuppföljningen inom Pensionsmyndighetens ansvarsområde 2025</t>
  </si>
  <si>
    <t>Ingående överföringsbelopp från 2024</t>
  </si>
  <si>
    <t>Anslag år 2025</t>
  </si>
  <si>
    <t>Tilldelade medel 2025</t>
  </si>
  <si>
    <t>Prognos för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</si>
</sst>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3" fontId="4" fillId="0" borderId="1" xfId="0" applyNumberFormat="1" applyFont="1" applyBorder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3" fontId="7" fillId="0" borderId="1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 wrapText="1"/>
    </xf>
    <xf numFmtId="49" fontId="9" fillId="0" borderId="2" xfId="0" applyNumberFormat="1" applyFont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7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D1" zoomScale="130" zoomScaleNormal="130" workbookViewId="0">
      <selection activeCell="K36" sqref="K36"/>
    </sheetView>
  </sheetViews>
  <sheetFormatPr defaultColWidth="8.7265625" defaultRowHeight="12.5"/>
  <cols>
    <col min="1" max="1" width="6.453125" style="1" customWidth="1"/>
    <col min="2" max="2" width="5.7265625" style="1" customWidth="1"/>
    <col min="3" max="3" width="23.54296875" style="1" customWidth="1"/>
    <col min="4" max="8" width="11.7265625" style="1" customWidth="1"/>
    <col min="9" max="9" width="11.1796875" style="1" customWidth="1"/>
    <col min="10" max="10" width="10.54296875" style="1" customWidth="1"/>
    <col min="11" max="11" width="12.1796875" style="1" customWidth="1"/>
    <col min="12" max="12" width="9.26953125" style="1" customWidth="1"/>
    <col min="13" max="16384" width="8.7265625" style="1"/>
  </cols>
  <sheetData>
    <row r="1" spans="1:12" customFormat="1" ht="14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12" customFormat="1">
      <c r="A2" s="4"/>
      <c r="B2" s="4"/>
      <c r="C2" s="4"/>
      <c r="D2" s="4"/>
      <c r="E2" s="4"/>
      <c r="F2" s="4"/>
      <c r="G2" s="4"/>
      <c r="H2" s="4"/>
      <c r="I2" s="4"/>
    </row>
    <row r="3" spans="1:12" customFormat="1" ht="13">
      <c r="A3" s="15" t="s">
        <v>1</v>
      </c>
      <c r="B3" s="16"/>
      <c r="C3" s="16"/>
      <c r="D3" s="16"/>
      <c r="E3" s="16"/>
      <c r="F3" s="16"/>
      <c r="G3" s="16"/>
      <c r="H3" s="16"/>
      <c r="I3" s="16"/>
    </row>
    <row r="4" spans="1:12" customFormat="1" ht="13" thickBot="1">
      <c r="A4" s="4"/>
      <c r="B4" s="4"/>
      <c r="C4" s="4"/>
      <c r="D4" s="4"/>
      <c r="E4" s="4"/>
      <c r="F4" s="4"/>
      <c r="G4" s="4"/>
      <c r="H4" s="4"/>
      <c r="I4" s="4"/>
    </row>
    <row r="5" spans="1:12" customFormat="1" ht="27.5" thickBot="1">
      <c r="A5" s="17"/>
      <c r="B5" s="17"/>
      <c r="C5" s="17"/>
      <c r="D5" s="5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</row>
    <row r="6" spans="1:12" customFormat="1">
      <c r="A6" s="18" t="s">
        <v>11</v>
      </c>
      <c r="B6" s="18"/>
      <c r="C6" s="18"/>
      <c r="D6" s="18"/>
      <c r="E6" s="18"/>
      <c r="F6" s="18"/>
      <c r="G6" s="18"/>
      <c r="H6" s="18"/>
      <c r="I6" s="18"/>
    </row>
    <row r="7" spans="1:12" customFormat="1">
      <c r="A7" s="6" t="s">
        <v>12</v>
      </c>
      <c r="B7" s="6" t="s">
        <v>12</v>
      </c>
      <c r="C7" s="6" t="s">
        <v>13</v>
      </c>
      <c r="D7" s="3">
        <v>-807606</v>
      </c>
      <c r="E7" s="3">
        <v>34059900</v>
      </c>
      <c r="F7" s="7">
        <f t="shared" ref="F7:F12" si="0">D7+E7</f>
        <v>33252294</v>
      </c>
      <c r="G7" s="3">
        <v>33249700</v>
      </c>
      <c r="H7" s="7">
        <f t="shared" ref="H7:H12" si="1">E7-G7</f>
        <v>810200</v>
      </c>
      <c r="I7" s="7">
        <f t="shared" ref="I7:I12" si="2">F7-G7</f>
        <v>2594</v>
      </c>
      <c r="J7" s="3">
        <v>1511445</v>
      </c>
      <c r="K7" s="7">
        <f t="shared" ref="K7:K12" si="3">F7+J7</f>
        <v>34763739</v>
      </c>
      <c r="L7" s="7">
        <f t="shared" ref="L7:L12" si="4">(K7-G7)*((K7-G7)&lt;0)</f>
        <v>0</v>
      </c>
    </row>
    <row r="8" spans="1:12" customFormat="1">
      <c r="A8" s="6" t="s">
        <v>14</v>
      </c>
      <c r="B8" s="6" t="s">
        <v>14</v>
      </c>
      <c r="C8" s="6" t="s">
        <v>15</v>
      </c>
      <c r="D8" s="3">
        <v>-346710</v>
      </c>
      <c r="E8" s="3">
        <v>8175200</v>
      </c>
      <c r="F8" s="7">
        <f t="shared" si="0"/>
        <v>7828490</v>
      </c>
      <c r="G8" s="3">
        <v>8134300</v>
      </c>
      <c r="H8" s="7">
        <f t="shared" si="1"/>
        <v>40900</v>
      </c>
      <c r="I8" s="7">
        <f t="shared" si="2"/>
        <v>-305810</v>
      </c>
      <c r="J8" s="3">
        <v>408760</v>
      </c>
      <c r="K8" s="3">
        <f t="shared" si="3"/>
        <v>8237250</v>
      </c>
      <c r="L8" s="3">
        <f t="shared" si="4"/>
        <v>0</v>
      </c>
    </row>
    <row r="9" spans="1:12" customFormat="1">
      <c r="A9" s="6" t="s">
        <v>16</v>
      </c>
      <c r="B9" s="6" t="s">
        <v>16</v>
      </c>
      <c r="C9" s="6" t="s">
        <v>17</v>
      </c>
      <c r="D9" s="3">
        <v>-179855</v>
      </c>
      <c r="E9" s="3">
        <v>13809000</v>
      </c>
      <c r="F9" s="7">
        <f t="shared" si="0"/>
        <v>13629145</v>
      </c>
      <c r="G9" s="3">
        <v>14109100</v>
      </c>
      <c r="H9" s="7">
        <f t="shared" si="1"/>
        <v>-300100</v>
      </c>
      <c r="I9" s="7">
        <f t="shared" si="2"/>
        <v>-479955</v>
      </c>
      <c r="J9" s="3">
        <v>690450</v>
      </c>
      <c r="K9" s="7">
        <f t="shared" si="3"/>
        <v>14319595</v>
      </c>
      <c r="L9" s="7">
        <f t="shared" si="4"/>
        <v>0</v>
      </c>
    </row>
    <row r="10" spans="1:12" customFormat="1">
      <c r="A10" s="6" t="s">
        <v>18</v>
      </c>
      <c r="B10" s="6" t="s">
        <v>18</v>
      </c>
      <c r="C10" s="6" t="s">
        <v>19</v>
      </c>
      <c r="D10" s="3">
        <v>-8493.9243018620182</v>
      </c>
      <c r="E10" s="3">
        <v>1408200</v>
      </c>
      <c r="F10" s="7">
        <f t="shared" si="0"/>
        <v>1399706.075698138</v>
      </c>
      <c r="G10" s="3">
        <v>1379000</v>
      </c>
      <c r="H10" s="7">
        <f t="shared" si="1"/>
        <v>29200</v>
      </c>
      <c r="I10" s="7">
        <f t="shared" si="2"/>
        <v>20706.075698137982</v>
      </c>
      <c r="J10" s="3">
        <v>64910</v>
      </c>
      <c r="K10" s="7">
        <f t="shared" si="3"/>
        <v>1464616.075698138</v>
      </c>
      <c r="L10" s="7">
        <f t="shared" si="4"/>
        <v>0</v>
      </c>
    </row>
    <row r="11" spans="1:12" customFormat="1">
      <c r="A11" s="6" t="s">
        <v>20</v>
      </c>
      <c r="B11" s="6" t="s">
        <v>20</v>
      </c>
      <c r="C11" s="6" t="s">
        <v>21</v>
      </c>
      <c r="D11" s="3">
        <v>-182267</v>
      </c>
      <c r="E11" s="3">
        <v>6079000</v>
      </c>
      <c r="F11" s="7">
        <f t="shared" si="0"/>
        <v>5896733</v>
      </c>
      <c r="G11" s="3">
        <v>6006000</v>
      </c>
      <c r="H11" s="7">
        <f t="shared" si="1"/>
        <v>73000</v>
      </c>
      <c r="I11" s="7">
        <f t="shared" si="2"/>
        <v>-109267</v>
      </c>
      <c r="J11" s="3">
        <v>303950</v>
      </c>
      <c r="K11" s="3">
        <f t="shared" si="3"/>
        <v>6200683</v>
      </c>
      <c r="L11" s="7">
        <f t="shared" si="4"/>
        <v>0</v>
      </c>
    </row>
    <row r="12" spans="1:12" customFormat="1">
      <c r="A12" s="6" t="s">
        <v>22</v>
      </c>
      <c r="B12" s="6" t="s">
        <v>23</v>
      </c>
      <c r="C12" s="6" t="s">
        <v>24</v>
      </c>
      <c r="D12" s="3">
        <v>7198</v>
      </c>
      <c r="E12" s="3">
        <v>721783</v>
      </c>
      <c r="F12" s="3">
        <f t="shared" si="0"/>
        <v>728981</v>
      </c>
      <c r="G12" s="3">
        <v>729000</v>
      </c>
      <c r="H12" s="3">
        <f t="shared" si="1"/>
        <v>-7217</v>
      </c>
      <c r="I12" s="3">
        <f t="shared" si="2"/>
        <v>-19</v>
      </c>
      <c r="J12" s="3">
        <v>21605</v>
      </c>
      <c r="K12" s="3">
        <f t="shared" si="3"/>
        <v>750586</v>
      </c>
      <c r="L12" s="7">
        <f t="shared" si="4"/>
        <v>0</v>
      </c>
    </row>
    <row r="13" spans="1:12" customFormat="1">
      <c r="A13" s="8"/>
      <c r="B13" s="8"/>
      <c r="C13" s="8" t="s">
        <v>25</v>
      </c>
      <c r="D13" s="9">
        <f t="shared" ref="D13:I13" si="5">SUM(D7:D12)</f>
        <v>-1517733.924301862</v>
      </c>
      <c r="E13" s="9">
        <f t="shared" si="5"/>
        <v>64253083</v>
      </c>
      <c r="F13" s="9">
        <f t="shared" si="5"/>
        <v>62735349.075698137</v>
      </c>
      <c r="G13" s="9">
        <f t="shared" si="5"/>
        <v>63607100</v>
      </c>
      <c r="H13" s="9">
        <f t="shared" si="5"/>
        <v>645983</v>
      </c>
      <c r="I13" s="9">
        <f t="shared" si="5"/>
        <v>-871750.92430186202</v>
      </c>
      <c r="J13" s="9">
        <f t="shared" ref="J13:K13" si="6">SUM(J7:J12)</f>
        <v>3001120</v>
      </c>
      <c r="K13" s="9">
        <f t="shared" si="6"/>
        <v>65736469.075698137</v>
      </c>
      <c r="L13" s="9">
        <f>SUM(L7:L12)</f>
        <v>0</v>
      </c>
    </row>
    <row r="14" spans="1:12" customFormat="1" ht="12.75" customHeight="1">
      <c r="A14" s="18" t="s">
        <v>26</v>
      </c>
      <c r="B14" s="18"/>
      <c r="C14" s="18"/>
      <c r="D14" s="18"/>
      <c r="E14" s="18"/>
      <c r="F14" s="18"/>
      <c r="G14" s="18"/>
      <c r="H14" s="18"/>
      <c r="I14" s="18"/>
    </row>
    <row r="15" spans="1:12" customFormat="1">
      <c r="A15" s="6" t="s">
        <v>20</v>
      </c>
      <c r="B15" s="6" t="s">
        <v>20</v>
      </c>
      <c r="C15" s="6" t="s">
        <v>27</v>
      </c>
      <c r="D15" s="3">
        <v>-10451</v>
      </c>
      <c r="E15" s="3">
        <v>1097900</v>
      </c>
      <c r="F15" s="3">
        <f>D15+E15</f>
        <v>1087449</v>
      </c>
      <c r="G15" s="3">
        <v>1103100</v>
      </c>
      <c r="H15" s="7">
        <f>E15-G15</f>
        <v>-5200</v>
      </c>
      <c r="I15" s="7">
        <f>F15-G15</f>
        <v>-15651</v>
      </c>
      <c r="J15" s="3">
        <v>54895</v>
      </c>
      <c r="K15" s="7">
        <f>F15+J15</f>
        <v>1142344</v>
      </c>
      <c r="L15" s="7">
        <f>(K15-G15)*((K15-G15)&lt;0)</f>
        <v>0</v>
      </c>
    </row>
    <row r="16" spans="1:12" customFormat="1">
      <c r="A16" s="6" t="s">
        <v>28</v>
      </c>
      <c r="B16" s="6" t="s">
        <v>28</v>
      </c>
      <c r="C16" s="6" t="s">
        <v>29</v>
      </c>
      <c r="D16" s="3">
        <v>0</v>
      </c>
      <c r="E16" s="3">
        <v>8971900</v>
      </c>
      <c r="F16" s="3">
        <f>D16+E16</f>
        <v>8971900</v>
      </c>
      <c r="G16" s="3">
        <v>8971900</v>
      </c>
      <c r="H16" s="3">
        <f>E16-G16</f>
        <v>0</v>
      </c>
      <c r="I16" s="3">
        <f>F16-G16</f>
        <v>0</v>
      </c>
      <c r="J16" s="3">
        <v>0</v>
      </c>
      <c r="K16" s="7">
        <f>F16+J16</f>
        <v>8971900</v>
      </c>
      <c r="L16" s="7">
        <f>(K16-G16)*((K16-G16)&lt;0)</f>
        <v>0</v>
      </c>
    </row>
    <row r="17" spans="1:12" customFormat="1">
      <c r="A17" s="8"/>
      <c r="B17" s="8"/>
      <c r="C17" s="8" t="s">
        <v>25</v>
      </c>
      <c r="D17" s="9">
        <f t="shared" ref="D17:I17" si="7">SUM(D15:D16)</f>
        <v>-10451</v>
      </c>
      <c r="E17" s="9">
        <f t="shared" si="7"/>
        <v>10069800</v>
      </c>
      <c r="F17" s="9">
        <f t="shared" si="7"/>
        <v>10059349</v>
      </c>
      <c r="G17" s="9">
        <f t="shared" si="7"/>
        <v>10075000</v>
      </c>
      <c r="H17" s="9">
        <f t="shared" si="7"/>
        <v>-5200</v>
      </c>
      <c r="I17" s="9">
        <f t="shared" si="7"/>
        <v>-15651</v>
      </c>
      <c r="J17" s="9">
        <f t="shared" ref="J17:K17" si="8">SUM(J15:J16)</f>
        <v>54895</v>
      </c>
      <c r="K17" s="9">
        <f t="shared" si="8"/>
        <v>10114244</v>
      </c>
      <c r="L17" s="9">
        <f>SUM(L15:L16)</f>
        <v>0</v>
      </c>
    </row>
    <row r="18" spans="1:12" customFormat="1">
      <c r="A18" s="12"/>
      <c r="B18" s="12"/>
      <c r="C18" s="12"/>
      <c r="D18" s="12"/>
      <c r="E18" s="12"/>
      <c r="F18" s="12"/>
      <c r="G18" s="12"/>
      <c r="H18" s="12"/>
      <c r="I18" s="12"/>
    </row>
    <row r="19" spans="1:12" customFormat="1" ht="13" thickBot="1">
      <c r="A19" s="10"/>
      <c r="B19" s="10"/>
      <c r="C19" s="10" t="s">
        <v>30</v>
      </c>
      <c r="D19" s="11">
        <f t="shared" ref="D19:K19" si="9">D13+D17</f>
        <v>-1528184.924301862</v>
      </c>
      <c r="E19" s="11">
        <f t="shared" si="9"/>
        <v>74322883</v>
      </c>
      <c r="F19" s="11">
        <f t="shared" si="9"/>
        <v>72794698.075698137</v>
      </c>
      <c r="G19" s="11">
        <f t="shared" si="9"/>
        <v>73682100</v>
      </c>
      <c r="H19" s="11">
        <f t="shared" si="9"/>
        <v>640783</v>
      </c>
      <c r="I19" s="11">
        <f t="shared" si="9"/>
        <v>-887401.92430186202</v>
      </c>
      <c r="J19" s="11">
        <f t="shared" si="9"/>
        <v>3056015</v>
      </c>
      <c r="K19" s="11">
        <f t="shared" si="9"/>
        <v>75850713.075698137</v>
      </c>
      <c r="L19" s="11">
        <f>L13+L17</f>
        <v>0</v>
      </c>
    </row>
    <row r="21" spans="1:12" ht="14">
      <c r="A21" s="13" t="s">
        <v>31</v>
      </c>
      <c r="B21" s="14"/>
      <c r="C21" s="14"/>
      <c r="D21" s="14"/>
      <c r="E21" s="14"/>
      <c r="F21" s="14"/>
      <c r="G21" s="14"/>
      <c r="H21" s="14"/>
      <c r="I21" s="14"/>
    </row>
    <row r="22" spans="1:12">
      <c r="A22" s="4"/>
      <c r="B22" s="4"/>
      <c r="C22" s="4"/>
      <c r="D22" s="4"/>
      <c r="E22" s="4"/>
      <c r="F22" s="4"/>
      <c r="G22" s="4"/>
      <c r="H22" s="4"/>
      <c r="I22" s="4"/>
    </row>
    <row r="23" spans="1:12" ht="13">
      <c r="A23" s="15" t="s">
        <v>1</v>
      </c>
      <c r="B23" s="16"/>
      <c r="C23" s="16"/>
      <c r="D23" s="16"/>
      <c r="E23" s="16"/>
      <c r="F23" s="16"/>
      <c r="G23" s="16"/>
      <c r="H23" s="16"/>
      <c r="I23" s="16"/>
    </row>
    <row r="24" spans="1:12" ht="13" thickBot="1">
      <c r="A24" s="4"/>
      <c r="B24" s="4"/>
      <c r="C24" s="4"/>
      <c r="D24" s="4"/>
      <c r="E24" s="4"/>
      <c r="F24" s="4"/>
      <c r="G24" s="4"/>
      <c r="H24" s="4"/>
      <c r="I24" s="4"/>
    </row>
    <row r="25" spans="1:12" ht="27.5" thickBot="1">
      <c r="A25" s="17"/>
      <c r="B25" s="17"/>
      <c r="C25" s="17"/>
      <c r="D25" s="5" t="s">
        <v>32</v>
      </c>
      <c r="E25" s="2" t="s">
        <v>33</v>
      </c>
      <c r="F25" s="2" t="s">
        <v>34</v>
      </c>
      <c r="G25" s="2" t="s">
        <v>35</v>
      </c>
      <c r="H25" s="2" t="s">
        <v>6</v>
      </c>
      <c r="I25" s="2" t="s">
        <v>7</v>
      </c>
    </row>
    <row r="26" spans="1:12">
      <c r="A26" s="18" t="s">
        <v>11</v>
      </c>
      <c r="B26" s="18"/>
      <c r="C26" s="18"/>
      <c r="D26" s="18"/>
      <c r="E26" s="18"/>
      <c r="F26" s="18"/>
      <c r="G26" s="18"/>
      <c r="H26" s="18"/>
      <c r="I26" s="18"/>
    </row>
    <row r="27" spans="1:12">
      <c r="A27" s="6" t="s">
        <v>12</v>
      </c>
      <c r="B27" s="6" t="s">
        <v>12</v>
      </c>
      <c r="C27" s="6" t="s">
        <v>13</v>
      </c>
      <c r="D27" s="3">
        <f>MIN(I7,0)</f>
        <v>0</v>
      </c>
      <c r="E27" s="3">
        <v>32273200</v>
      </c>
      <c r="F27" s="7">
        <f t="shared" ref="F27:F32" si="10">D27+E27</f>
        <v>32273200</v>
      </c>
      <c r="G27" s="3">
        <v>32008200</v>
      </c>
      <c r="H27" s="7">
        <f t="shared" ref="H27:H32" si="11">E27-G27</f>
        <v>265000</v>
      </c>
      <c r="I27" s="7">
        <f t="shared" ref="I27:I32" si="12">F27-G27</f>
        <v>265000</v>
      </c>
    </row>
    <row r="28" spans="1:12">
      <c r="A28" s="6" t="s">
        <v>14</v>
      </c>
      <c r="B28" s="6" t="s">
        <v>14</v>
      </c>
      <c r="C28" s="6" t="s">
        <v>15</v>
      </c>
      <c r="D28" s="3">
        <f>MIN(I8,0)</f>
        <v>-305810</v>
      </c>
      <c r="E28" s="3">
        <v>7753500</v>
      </c>
      <c r="F28" s="7">
        <f t="shared" si="10"/>
        <v>7447690</v>
      </c>
      <c r="G28" s="3">
        <v>7819100</v>
      </c>
      <c r="H28" s="7">
        <f t="shared" si="11"/>
        <v>-65600</v>
      </c>
      <c r="I28" s="7">
        <f t="shared" si="12"/>
        <v>-371410</v>
      </c>
    </row>
    <row r="29" spans="1:12">
      <c r="A29" s="6" t="s">
        <v>16</v>
      </c>
      <c r="B29" s="6" t="s">
        <v>16</v>
      </c>
      <c r="C29" s="6" t="s">
        <v>17</v>
      </c>
      <c r="D29" s="3">
        <f>MIN(I9,0)</f>
        <v>-479955</v>
      </c>
      <c r="E29" s="3">
        <v>14409300</v>
      </c>
      <c r="F29" s="7">
        <f t="shared" si="10"/>
        <v>13929345</v>
      </c>
      <c r="G29" s="3">
        <v>14367500</v>
      </c>
      <c r="H29" s="7">
        <f t="shared" si="11"/>
        <v>41800</v>
      </c>
      <c r="I29" s="7">
        <f t="shared" si="12"/>
        <v>-438155</v>
      </c>
    </row>
    <row r="30" spans="1:12">
      <c r="A30" s="6" t="s">
        <v>18</v>
      </c>
      <c r="B30" s="6" t="s">
        <v>18</v>
      </c>
      <c r="C30" s="6" t="s">
        <v>19</v>
      </c>
      <c r="D30" s="3">
        <f>MIN(I10,0)</f>
        <v>0</v>
      </c>
      <c r="E30" s="3">
        <v>1530000</v>
      </c>
      <c r="F30" s="7">
        <f t="shared" si="10"/>
        <v>1530000</v>
      </c>
      <c r="G30" s="3">
        <v>1533800</v>
      </c>
      <c r="H30" s="7">
        <f t="shared" si="11"/>
        <v>-3800</v>
      </c>
      <c r="I30" s="7">
        <f t="shared" si="12"/>
        <v>-3800</v>
      </c>
    </row>
    <row r="31" spans="1:12">
      <c r="A31" s="6" t="s">
        <v>20</v>
      </c>
      <c r="B31" s="6" t="s">
        <v>20</v>
      </c>
      <c r="C31" s="6" t="s">
        <v>21</v>
      </c>
      <c r="D31" s="3">
        <f>MIN(I11,0)</f>
        <v>-109267</v>
      </c>
      <c r="E31" s="3">
        <v>6093000</v>
      </c>
      <c r="F31" s="7">
        <f t="shared" si="10"/>
        <v>5983733</v>
      </c>
      <c r="G31" s="3">
        <v>6093000</v>
      </c>
      <c r="H31" s="7">
        <f t="shared" si="11"/>
        <v>0</v>
      </c>
      <c r="I31" s="7">
        <f t="shared" si="12"/>
        <v>-109267</v>
      </c>
    </row>
    <row r="32" spans="1:12">
      <c r="A32" s="6" t="s">
        <v>22</v>
      </c>
      <c r="B32" s="6" t="s">
        <v>23</v>
      </c>
      <c r="C32" s="6" t="s">
        <v>24</v>
      </c>
      <c r="D32" s="3">
        <f>MIN(I12,0)</f>
        <v>-19</v>
      </c>
      <c r="E32" s="3">
        <v>831360</v>
      </c>
      <c r="F32" s="3">
        <f t="shared" si="10"/>
        <v>831341</v>
      </c>
      <c r="G32" s="3">
        <v>831000</v>
      </c>
      <c r="H32" s="3">
        <f t="shared" si="11"/>
        <v>360</v>
      </c>
      <c r="I32" s="3">
        <f t="shared" si="12"/>
        <v>341</v>
      </c>
    </row>
    <row r="33" spans="1:9">
      <c r="A33" s="8"/>
      <c r="B33" s="8"/>
      <c r="C33" s="8" t="s">
        <v>25</v>
      </c>
      <c r="D33" s="9">
        <f t="shared" ref="D33:I33" si="13">SUM(D27:D32)</f>
        <v>-895051</v>
      </c>
      <c r="E33" s="9">
        <f t="shared" si="13"/>
        <v>62890360</v>
      </c>
      <c r="F33" s="9">
        <f t="shared" si="13"/>
        <v>61995309</v>
      </c>
      <c r="G33" s="9">
        <f t="shared" si="13"/>
        <v>62652600</v>
      </c>
      <c r="H33" s="9">
        <f t="shared" si="13"/>
        <v>237760</v>
      </c>
      <c r="I33" s="9">
        <f t="shared" si="13"/>
        <v>-657291</v>
      </c>
    </row>
    <row r="34" spans="1:9">
      <c r="A34" s="18" t="s">
        <v>26</v>
      </c>
      <c r="B34" s="18"/>
      <c r="C34" s="18"/>
      <c r="D34" s="18"/>
      <c r="E34" s="18"/>
      <c r="F34" s="18"/>
      <c r="G34" s="18"/>
      <c r="H34" s="18"/>
      <c r="I34" s="18"/>
    </row>
    <row r="35" spans="1:9">
      <c r="A35" s="6" t="s">
        <v>20</v>
      </c>
      <c r="B35" s="6" t="s">
        <v>20</v>
      </c>
      <c r="C35" s="6" t="s">
        <v>27</v>
      </c>
      <c r="D35" s="3">
        <f>MIN(I15,0)</f>
        <v>-15651</v>
      </c>
      <c r="E35" s="3">
        <v>1123300</v>
      </c>
      <c r="F35" s="3">
        <f>D35+E35</f>
        <v>1107649</v>
      </c>
      <c r="G35" s="3">
        <v>1134100</v>
      </c>
      <c r="H35" s="7">
        <f>E35-G35</f>
        <v>-10800</v>
      </c>
      <c r="I35" s="7">
        <f>F35-G35</f>
        <v>-26451</v>
      </c>
    </row>
    <row r="36" spans="1:9">
      <c r="A36" s="6" t="s">
        <v>28</v>
      </c>
      <c r="B36" s="6" t="s">
        <v>28</v>
      </c>
      <c r="C36" s="6" t="s">
        <v>29</v>
      </c>
      <c r="D36" s="3">
        <f>MIN(I16,0)</f>
        <v>0</v>
      </c>
      <c r="E36" s="3">
        <v>7747900</v>
      </c>
      <c r="F36" s="3">
        <f>D36+E36</f>
        <v>7747900</v>
      </c>
      <c r="G36" s="3">
        <v>7747900</v>
      </c>
      <c r="H36" s="3">
        <f>E36-G36</f>
        <v>0</v>
      </c>
      <c r="I36" s="3">
        <f>F36-G36</f>
        <v>0</v>
      </c>
    </row>
    <row r="37" spans="1:9">
      <c r="A37" s="8"/>
      <c r="B37" s="8"/>
      <c r="C37" s="8" t="s">
        <v>25</v>
      </c>
      <c r="D37" s="9">
        <f t="shared" ref="D37:I37" si="14">SUM(D35:D36)</f>
        <v>-15651</v>
      </c>
      <c r="E37" s="9">
        <f t="shared" si="14"/>
        <v>8871200</v>
      </c>
      <c r="F37" s="9">
        <f t="shared" si="14"/>
        <v>8855549</v>
      </c>
      <c r="G37" s="9">
        <f t="shared" si="14"/>
        <v>8882000</v>
      </c>
      <c r="H37" s="9">
        <f t="shared" si="14"/>
        <v>-10800</v>
      </c>
      <c r="I37" s="9">
        <f t="shared" si="14"/>
        <v>-26451</v>
      </c>
    </row>
    <row r="38" spans="1:9">
      <c r="A38" s="12"/>
      <c r="B38" s="12"/>
      <c r="C38" s="12"/>
      <c r="D38" s="12"/>
      <c r="E38" s="12"/>
      <c r="F38" s="12"/>
      <c r="G38" s="12"/>
      <c r="H38" s="12"/>
      <c r="I38" s="12"/>
    </row>
    <row r="39" spans="1:9" ht="13" thickBot="1">
      <c r="A39" s="10"/>
      <c r="B39" s="10"/>
      <c r="C39" s="10" t="s">
        <v>30</v>
      </c>
      <c r="D39" s="11">
        <f t="shared" ref="D39:I39" si="15">D33+D37</f>
        <v>-910702</v>
      </c>
      <c r="E39" s="11">
        <f t="shared" si="15"/>
        <v>71761560</v>
      </c>
      <c r="F39" s="11">
        <f t="shared" si="15"/>
        <v>70850858</v>
      </c>
      <c r="G39" s="11">
        <f t="shared" si="15"/>
        <v>71534600</v>
      </c>
      <c r="H39" s="11">
        <f t="shared" si="15"/>
        <v>226960</v>
      </c>
      <c r="I39" s="11">
        <f t="shared" si="15"/>
        <v>-683742</v>
      </c>
    </row>
  </sheetData>
  <mergeCells count="12">
    <mergeCell ref="A18:I18"/>
    <mergeCell ref="A1:I1"/>
    <mergeCell ref="A3:I3"/>
    <mergeCell ref="A5:C5"/>
    <mergeCell ref="A6:I6"/>
    <mergeCell ref="A14:I14"/>
    <mergeCell ref="A38:I38"/>
    <mergeCell ref="A21:I21"/>
    <mergeCell ref="A23:I23"/>
    <mergeCell ref="A25:C25"/>
    <mergeCell ref="A26:I26"/>
    <mergeCell ref="A34:I34"/>
  </mergeCells>
  <phoneticPr fontId="1" type="noConversion"/>
  <pageMargins left="0.78740157480314965" right="0.68" top="0.87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Utgiftsprognos&amp;KFF0000 &amp;K000000oktober 2024, VER 2024-30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4JXXJJFS64ZS-957833390-4054</_dlc_DocId>
    <_dlc_DocIdUrl xmlns="465edb57-3a11-4ff8-9c43-7dc2da403828">
      <Url>https://sp.pensionsmyndigheten.se/ovr/ANSLAG/_layouts/15/DocIdRedir.aspx?ID=4JXXJJFS64ZS-957833390-4054</Url>
      <Description>4JXXJJFS64ZS-957833390-4054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6" ma:contentTypeDescription="" ma:contentTypeScope="" ma:versionID="f4bab73d5bd8164d21d694285a92b210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6ea97bf05ceea28f3cd6ef23909d34bf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  <xsd:enumeration value="ANNAT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Props1.xml><?xml version="1.0" encoding="utf-8"?>
<ds:datastoreItem xmlns:ds="http://schemas.openxmlformats.org/officeDocument/2006/customXml" ds:itemID="{301C5D6B-AE9E-400C-85D7-F1A53858429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D22304C-A22E-47F5-8E4B-B2D6848623CC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465edb57-3a11-4ff8-9c43-7dc2da40382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1D34EDA-6EC6-471E-8D88-D85BF92777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3487282-78F8-4A94-9199-DB4B91A15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7E65243-AEAD-4B3E-BA0D-DD2A312F284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2009-10-28T11:41:28Z</dcterms:created>
  <dcterms:modified xsi:type="dcterms:W3CDTF">2024-10-17T09:36:49Z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456f11c5-690c-4e4a-9259-dd02f85ad3ac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