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5/"/>
    </mc:Choice>
  </mc:AlternateContent>
  <xr:revisionPtr revIDLastSave="0" documentId="13_ncr:1_{348EF130-7F1B-4FDC-A882-080EBA1621F0}" xr6:coauthVersionLast="36" xr6:coauthVersionMax="36" xr10:uidLastSave="{00000000-0000-0000-0000-000000000000}"/>
  <bookViews>
    <workbookView xWindow="0" yWindow="0" windowWidth="23040" windowHeight="861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N10" i="3" l="1"/>
  <c r="L10" i="3"/>
  <c r="P10" i="3"/>
  <c r="M10" i="3"/>
  <c r="O10" i="3"/>
  <c r="P4" i="3"/>
  <c r="P5" i="3"/>
  <c r="P6" i="3"/>
  <c r="P7" i="3"/>
  <c r="P8" i="3"/>
  <c r="P15" i="3" s="1"/>
  <c r="P9" i="3"/>
  <c r="P11" i="3"/>
  <c r="P12" i="3"/>
  <c r="P18" i="3"/>
  <c r="P20" i="3"/>
  <c r="M6" i="3"/>
  <c r="N6" i="3"/>
  <c r="O6" i="3"/>
  <c r="O4" i="3"/>
  <c r="O5" i="3"/>
  <c r="O7" i="3"/>
  <c r="O8" i="3"/>
  <c r="O15" i="3" s="1"/>
  <c r="O9" i="3"/>
  <c r="O11" i="3"/>
  <c r="O12" i="3"/>
  <c r="O18" i="3"/>
  <c r="O20" i="3"/>
  <c r="N4" i="3"/>
  <c r="N5" i="3"/>
  <c r="N7" i="3"/>
  <c r="N8" i="3"/>
  <c r="N15" i="3" s="1"/>
  <c r="N9" i="3"/>
  <c r="N11" i="3"/>
  <c r="N12" i="3"/>
  <c r="N18" i="3"/>
  <c r="N20" i="3"/>
  <c r="M4" i="3"/>
  <c r="M5" i="3"/>
  <c r="M7" i="3"/>
  <c r="M8" i="3"/>
  <c r="M15" i="3" s="1"/>
  <c r="M9" i="3"/>
  <c r="M11" i="3"/>
  <c r="M12" i="3"/>
  <c r="M20" i="3"/>
  <c r="M18" i="3"/>
  <c r="G20" i="3"/>
  <c r="H20" i="3"/>
  <c r="I20" i="3"/>
  <c r="J20" i="3"/>
  <c r="K20" i="3"/>
  <c r="L20" i="3"/>
  <c r="F20" i="3"/>
  <c r="G19" i="3"/>
  <c r="H19" i="3"/>
  <c r="H5" i="3"/>
  <c r="H4" i="3"/>
  <c r="H6" i="3"/>
  <c r="H7" i="3"/>
  <c r="H8" i="3"/>
  <c r="H11" i="3"/>
  <c r="H12" i="3"/>
  <c r="H15" i="3"/>
  <c r="H21" i="3"/>
  <c r="H22" i="3"/>
  <c r="H24" i="3"/>
  <c r="I19" i="3"/>
  <c r="J19" i="3"/>
  <c r="K19" i="3"/>
  <c r="L19" i="3"/>
  <c r="F19" i="3"/>
  <c r="G11" i="3"/>
  <c r="I11" i="3"/>
  <c r="J11" i="3"/>
  <c r="J5" i="3"/>
  <c r="K11" i="3"/>
  <c r="K10" i="3"/>
  <c r="L11" i="3"/>
  <c r="F11" i="3"/>
  <c r="G12" i="3"/>
  <c r="G5" i="3"/>
  <c r="G4" i="3"/>
  <c r="G6" i="3"/>
  <c r="G7" i="3"/>
  <c r="G8" i="3"/>
  <c r="G15" i="3"/>
  <c r="G21" i="3"/>
  <c r="G22" i="3"/>
  <c r="G24" i="3"/>
  <c r="I12" i="3"/>
  <c r="J12" i="3"/>
  <c r="K12" i="3"/>
  <c r="L12" i="3"/>
  <c r="L5" i="3"/>
  <c r="F12" i="3"/>
  <c r="F4" i="3"/>
  <c r="F5" i="3"/>
  <c r="F6" i="3"/>
  <c r="F7" i="3"/>
  <c r="F8" i="3"/>
  <c r="F15" i="3"/>
  <c r="G10" i="3"/>
  <c r="H10" i="3"/>
  <c r="I10" i="3"/>
  <c r="J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K15" i="3" s="1"/>
  <c r="J8" i="3"/>
  <c r="I8" i="3"/>
  <c r="I15" i="3" s="1"/>
  <c r="I16" i="3" s="1"/>
  <c r="A8" i="3"/>
  <c r="L7" i="3"/>
  <c r="K7" i="3"/>
  <c r="K4" i="3"/>
  <c r="K5" i="3"/>
  <c r="K6" i="3"/>
  <c r="J7" i="3"/>
  <c r="I7" i="3"/>
  <c r="A7" i="3"/>
  <c r="L6" i="3"/>
  <c r="J6" i="3"/>
  <c r="I6" i="3"/>
  <c r="A6" i="3"/>
  <c r="I5" i="3"/>
  <c r="A5" i="3"/>
  <c r="L4" i="3"/>
  <c r="J4" i="3"/>
  <c r="I4" i="3"/>
  <c r="A4" i="3"/>
  <c r="L18" i="3"/>
  <c r="K18" i="3"/>
  <c r="J18" i="3"/>
  <c r="I18" i="3"/>
  <c r="H18" i="3"/>
  <c r="G18" i="3"/>
  <c r="F18" i="3"/>
  <c r="F21" i="3"/>
  <c r="F22" i="3"/>
  <c r="F24" i="3"/>
  <c r="F16" i="3"/>
  <c r="G16" i="3"/>
  <c r="H16" i="3"/>
  <c r="J15" i="3"/>
  <c r="J21" i="3" s="1"/>
  <c r="J22" i="3" s="1"/>
  <c r="J24" i="3" s="1"/>
  <c r="L15" i="3"/>
  <c r="L16" i="3" l="1"/>
  <c r="N19" i="3"/>
  <c r="M19" i="3"/>
  <c r="O19" i="3"/>
  <c r="P19" i="3"/>
  <c r="O21" i="3"/>
  <c r="O22" i="3" s="1"/>
  <c r="O24" i="3" s="1"/>
  <c r="O16" i="3"/>
  <c r="I21" i="3"/>
  <c r="I22" i="3" s="1"/>
  <c r="I24" i="3" s="1"/>
  <c r="J16" i="3"/>
  <c r="P16" i="3"/>
  <c r="P21" i="3"/>
  <c r="N16" i="3"/>
  <c r="N21" i="3"/>
  <c r="M21" i="3"/>
  <c r="M16" i="3"/>
  <c r="K21" i="3"/>
  <c r="K22" i="3" s="1"/>
  <c r="K24" i="3" s="1"/>
  <c r="K16" i="3"/>
  <c r="L21" i="3"/>
  <c r="L22" i="3" s="1"/>
  <c r="L24" i="3" s="1"/>
  <c r="N22" i="3" l="1"/>
  <c r="N24" i="3" s="1"/>
  <c r="M22" i="3"/>
  <c r="M24" i="3" s="1"/>
  <c r="P22" i="3"/>
  <c r="P24" i="3" s="1"/>
</calcChain>
</file>

<file path=xl/sharedStrings.xml><?xml version="1.0" encoding="utf-8"?>
<sst xmlns="http://schemas.openxmlformats.org/spreadsheetml/2006/main" count="199" uniqueCount="180">
  <si>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</si>
  <si>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</si>
  <si>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</si>
  <si>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</si>
  <si>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</si>
  <si>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</si>
  <si>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</si>
  <si>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</si>
  <si>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</si>
  <si>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</si>
  <si>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</si>
  <si>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</si>
  <si>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</si>
  <si>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</si>
  <si>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</si>
  <si>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</si>
  <si>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</si>
  <si>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</si>
  <si>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</si>
  <si>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</si>
  <si>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</si>
  <si>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</si>
  <si>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</si>
  <si>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</si>
  <si>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</si>
  <si>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</si>
  <si>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</si>
  <si>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</si>
  <si>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</si>
  <si>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</si>
  <si>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</si>
  <si>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</si>
  <si>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</si>
  <si>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</si>
  <si>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</si>
  <si>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</si>
  <si>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</si>
  <si>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</si>
  <si>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</si>
  <si>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</si>
  <si>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</si>
  <si>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</si>
  <si>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</si>
  <si>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</si>
  <si>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</si>
  <si>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</si>
  <si>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</si>
  <si>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</si>
  <si>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</si>
  <si>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</si>
  <si>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</si>
  <si>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</si>
  <si>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</si>
  <si>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</si>
  <si>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</si>
  <si>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</si>
  <si>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</si>
  <si>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</si>
  <si>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</si>
  <si>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</si>
  <si>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</si>
  <si>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</si>
  <si>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</si>
  <si>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</si>
  <si>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</si>
  <si>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</si>
  <si>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</si>
  <si>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</si>
  <si>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</si>
  <si>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</si>
  <si>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</si>
  <si>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</si>
  <si>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</si>
  <si>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</si>
  <si>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</si>
  <si>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</si>
  <si>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</si>
  <si>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</si>
  <si>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</si>
  <si>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</si>
  <si>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</si>
  <si>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</si>
  <si>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</si>
  <si>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</si>
  <si>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</si>
  <si>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</si>
  <si>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</si>
  <si>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</si>
  <si>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</si>
  <si>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</si>
  <si>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</si>
  <si>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</si>
  <si>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</si>
  <si>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</si>
  <si>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</si>
  <si>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</si>
  <si>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</si>
  <si>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</si>
  <si>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</si>
  <si>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</si>
  <si>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</si>
  <si>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</si>
  <si>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</si>
  <si>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</si>
  <si>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</si>
  <si>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</si>
  <si>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</si>
  <si>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</si>
  <si>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</si>
  <si>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</si>
  <si>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</si>
  <si>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</si>
  <si>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</si>
  <si>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</si>
  <si>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</si>
  <si>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</si>
  <si>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</si>
  <si>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</si>
  <si>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</si>
  <si>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</si>
  <si>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</si>
  <si>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</si>
  <si>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</si>
  <si>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</si>
  <si>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</si>
  <si>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</si>
  <si>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</si>
  <si>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</si>
  <si>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</si>
  <si>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</si>
  <si>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</si>
  <si>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föregående prognos över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</si>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</sst>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EEB5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36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3" fillId="5" borderId="1" applyNumberFormat="0" applyAlignment="0" applyProtection="0"/>
    <xf numFmtId="0" fontId="22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30" fillId="8" borderId="1" applyNumberFormat="0" applyAlignment="0" applyProtection="0"/>
    <xf numFmtId="0" fontId="24" fillId="9" borderId="2" applyNumberFormat="0" applyAlignment="0" applyProtection="0"/>
    <xf numFmtId="0" fontId="38" fillId="0" borderId="7" applyNumberFormat="0" applyFill="0" applyAlignment="0" applyProtection="0"/>
    <xf numFmtId="0" fontId="32" fillId="21" borderId="0" applyNumberFormat="0" applyBorder="0" applyAlignment="0" applyProtection="0"/>
    <xf numFmtId="169" fontId="33" fillId="0" borderId="0"/>
    <xf numFmtId="0" fontId="11" fillId="4" borderId="1" applyNumberFormat="0" applyFont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4" fontId="15" fillId="22" borderId="8" applyNumberFormat="0" applyProtection="0">
      <alignment vertical="center"/>
    </xf>
    <xf numFmtId="4" fontId="16" fillId="22" borderId="8" applyNumberFormat="0" applyProtection="0">
      <alignment vertical="center"/>
    </xf>
    <xf numFmtId="4" fontId="15" fillId="22" borderId="8" applyNumberFormat="0" applyProtection="0">
      <alignment horizontal="left" vertical="center" indent="1"/>
    </xf>
    <xf numFmtId="4" fontId="15" fillId="22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5" fillId="24" borderId="8" applyNumberFormat="0" applyProtection="0">
      <alignment horizontal="right" vertical="center"/>
    </xf>
    <xf numFmtId="4" fontId="15" fillId="25" borderId="8" applyNumberFormat="0" applyProtection="0">
      <alignment horizontal="right" vertical="center"/>
    </xf>
    <xf numFmtId="4" fontId="15" fillId="26" borderId="8" applyNumberFormat="0" applyProtection="0">
      <alignment horizontal="right" vertical="center"/>
    </xf>
    <xf numFmtId="4" fontId="15" fillId="27" borderId="8" applyNumberFormat="0" applyProtection="0">
      <alignment horizontal="right" vertical="center"/>
    </xf>
    <xf numFmtId="4" fontId="15" fillId="28" borderId="8" applyNumberFormat="0" applyProtection="0">
      <alignment horizontal="right" vertical="center"/>
    </xf>
    <xf numFmtId="4" fontId="15" fillId="29" borderId="8" applyNumberFormat="0" applyProtection="0">
      <alignment horizontal="right" vertical="center"/>
    </xf>
    <xf numFmtId="4" fontId="15" fillId="30" borderId="8" applyNumberFormat="0" applyProtection="0">
      <alignment horizontal="right" vertical="center"/>
    </xf>
    <xf numFmtId="4" fontId="15" fillId="31" borderId="8" applyNumberFormat="0" applyProtection="0">
      <alignment horizontal="right" vertical="center"/>
    </xf>
    <xf numFmtId="4" fontId="15" fillId="32" borderId="8" applyNumberFormat="0" applyProtection="0">
      <alignment horizontal="right" vertical="center"/>
    </xf>
    <xf numFmtId="4" fontId="14" fillId="33" borderId="8" applyNumberFormat="0" applyProtection="0">
      <alignment horizontal="left" vertical="center" indent="1"/>
    </xf>
    <xf numFmtId="4" fontId="15" fillId="34" borderId="12" applyNumberFormat="0" applyProtection="0">
      <alignment horizontal="left" vertical="center" indent="1"/>
    </xf>
    <xf numFmtId="4" fontId="17" fillId="35" borderId="0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8" fillId="34" borderId="8" applyNumberFormat="0" applyProtection="0">
      <alignment horizontal="left" vertical="center" indent="1"/>
    </xf>
    <xf numFmtId="4" fontId="18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7" borderId="8" applyNumberFormat="0" applyProtection="0">
      <alignment horizontal="left" vertical="center" indent="1"/>
    </xf>
    <xf numFmtId="0" fontId="11" fillId="37" borderId="8" applyNumberFormat="0" applyProtection="0">
      <alignment horizontal="left" vertical="center" indent="1"/>
    </xf>
    <xf numFmtId="0" fontId="11" fillId="38" borderId="8" applyNumberFormat="0" applyProtection="0">
      <alignment horizontal="left" vertical="center" indent="1"/>
    </xf>
    <xf numFmtId="0" fontId="11" fillId="38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5" fillId="39" borderId="8" applyNumberFormat="0" applyProtection="0">
      <alignment vertical="center"/>
    </xf>
    <xf numFmtId="4" fontId="16" fillId="39" borderId="8" applyNumberFormat="0" applyProtection="0">
      <alignment vertical="center"/>
    </xf>
    <xf numFmtId="4" fontId="15" fillId="39" borderId="8" applyNumberFormat="0" applyProtection="0">
      <alignment horizontal="left" vertical="center" indent="1"/>
    </xf>
    <xf numFmtId="4" fontId="15" fillId="39" borderId="8" applyNumberFormat="0" applyProtection="0">
      <alignment horizontal="left" vertical="center" indent="1"/>
    </xf>
    <xf numFmtId="4" fontId="15" fillId="34" borderId="8" applyNumberFormat="0" applyProtection="0">
      <alignment horizontal="right" vertical="center"/>
    </xf>
    <xf numFmtId="4" fontId="16" fillId="34" borderId="8" applyNumberFormat="0" applyProtection="0">
      <alignment horizontal="right" vertical="center"/>
    </xf>
    <xf numFmtId="0" fontId="11" fillId="23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0" fontId="19" fillId="0" borderId="0"/>
    <xf numFmtId="4" fontId="13" fillId="34" borderId="8" applyNumberFormat="0" applyProtection="0">
      <alignment horizontal="right" vertical="center"/>
    </xf>
    <xf numFmtId="171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165" fontId="10" fillId="0" borderId="0" applyFont="0" applyFill="0" applyBorder="0" applyAlignment="0" applyProtection="0"/>
    <xf numFmtId="0" fontId="34" fillId="11" borderId="8" applyNumberFormat="0" applyAlignment="0" applyProtection="0"/>
    <xf numFmtId="16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>
      <protection locked="0"/>
    </xf>
    <xf numFmtId="0" fontId="43" fillId="7" borderId="0" applyNumberFormat="0" applyBorder="0" applyAlignment="0" applyProtection="0"/>
    <xf numFmtId="9" fontId="11" fillId="0" borderId="0" applyFont="0" applyFill="0" applyBorder="0" applyAlignment="0" applyProtection="0"/>
    <xf numFmtId="4" fontId="15" fillId="34" borderId="8" applyNumberFormat="0" applyProtection="0">
      <alignment horizontal="left" vertical="center" indent="1"/>
    </xf>
    <xf numFmtId="4" fontId="15" fillId="36" borderId="8" applyNumberFormat="0" applyProtection="0">
      <alignment horizontal="left" vertical="center" inden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1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" fontId="15" fillId="34" borderId="8" applyNumberFormat="0" applyProtection="0">
      <alignment horizontal="left" vertical="center" indent="1"/>
    </xf>
    <xf numFmtId="4" fontId="15" fillId="36" borderId="8" applyNumberFormat="0" applyProtection="0">
      <alignment horizontal="left" vertical="center" indent="1"/>
    </xf>
    <xf numFmtId="4" fontId="13" fillId="34" borderId="8" applyNumberFormat="0" applyProtection="0">
      <alignment horizontal="right" vertical="center"/>
    </xf>
    <xf numFmtId="4" fontId="13" fillId="34" borderId="8" applyNumberFormat="0" applyProtection="0">
      <alignment horizontal="right" vertical="center"/>
    </xf>
    <xf numFmtId="0" fontId="44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11" fillId="0" borderId="0">
      <protection locked="0"/>
    </xf>
    <xf numFmtId="0" fontId="8" fillId="0" borderId="0"/>
    <xf numFmtId="0" fontId="11" fillId="0" borderId="0">
      <protection locked="0"/>
    </xf>
    <xf numFmtId="0" fontId="11" fillId="0" borderId="0">
      <protection locked="0"/>
    </xf>
    <xf numFmtId="0" fontId="8" fillId="0" borderId="0"/>
    <xf numFmtId="0" fontId="48" fillId="0" borderId="0">
      <protection locked="0"/>
    </xf>
    <xf numFmtId="0" fontId="48" fillId="0" borderId="0">
      <protection locked="0"/>
    </xf>
    <xf numFmtId="43" fontId="11" fillId="0" borderId="0" applyFont="0" applyFill="0" applyBorder="0" applyAlignment="0" applyProtection="0"/>
    <xf numFmtId="0" fontId="48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8" fillId="0" borderId="0">
      <protection locked="0"/>
    </xf>
    <xf numFmtId="43" fontId="11" fillId="0" borderId="0" applyFont="0" applyFill="0" applyBorder="0" applyAlignment="0" applyProtection="0"/>
    <xf numFmtId="0" fontId="48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9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>
      <protection locked="0"/>
    </xf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protection locked="0"/>
    </xf>
    <xf numFmtId="0" fontId="5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175" fontId="3" fillId="40" borderId="0" applyNumberFormat="0" applyFon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4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1" fillId="78" borderId="0" applyNumberFormat="0" applyBorder="0" applyAlignment="0" applyProtection="0"/>
    <xf numFmtId="0" fontId="21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1" borderId="0" applyNumberFormat="0" applyBorder="0" applyAlignment="0" applyProtection="0"/>
    <xf numFmtId="0" fontId="21" fillId="82" borderId="0" applyNumberFormat="0" applyBorder="0" applyAlignment="0" applyProtection="0"/>
    <xf numFmtId="0" fontId="21" fillId="83" borderId="0" applyNumberFormat="0" applyBorder="0" applyAlignment="0" applyProtection="0"/>
    <xf numFmtId="0" fontId="20" fillId="81" borderId="0" applyNumberFormat="0" applyBorder="0" applyAlignment="0" applyProtection="0"/>
    <xf numFmtId="0" fontId="20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4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85" borderId="0" applyNumberFormat="0" applyBorder="0" applyAlignment="0" applyProtection="0"/>
    <xf numFmtId="0" fontId="20" fillId="86" borderId="0" applyNumberFormat="0" applyBorder="0" applyAlignment="0" applyProtection="0"/>
    <xf numFmtId="0" fontId="20" fillId="77" borderId="0" applyNumberFormat="0" applyBorder="0" applyAlignment="0" applyProtection="0"/>
    <xf numFmtId="0" fontId="21" fillId="87" borderId="0" applyNumberFormat="0" applyBorder="0" applyAlignment="0" applyProtection="0"/>
    <xf numFmtId="0" fontId="21" fillId="88" borderId="0" applyNumberFormat="0" applyBorder="0" applyAlignment="0" applyProtection="0"/>
    <xf numFmtId="0" fontId="33" fillId="4" borderId="1" applyNumberFormat="0" applyFont="0" applyAlignment="0" applyProtection="0"/>
    <xf numFmtId="0" fontId="23" fillId="5" borderId="1" applyNumberFormat="0" applyAlignment="0" applyProtection="0"/>
    <xf numFmtId="0" fontId="26" fillId="20" borderId="0" applyNumberFormat="0" applyBorder="0" applyAlignment="0" applyProtection="0"/>
    <xf numFmtId="0" fontId="22" fillId="7" borderId="0" applyNumberFormat="0" applyBorder="0" applyAlignment="0" applyProtection="0"/>
    <xf numFmtId="0" fontId="36" fillId="89" borderId="0" applyNumberFormat="0" applyBorder="0" applyAlignment="0" applyProtection="0"/>
    <xf numFmtId="0" fontId="36" fillId="90" borderId="0" applyNumberFormat="0" applyBorder="0" applyAlignment="0" applyProtection="0"/>
    <xf numFmtId="0" fontId="36" fillId="9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30" fillId="8" borderId="1" applyNumberFormat="0" applyAlignment="0" applyProtection="0"/>
    <xf numFmtId="0" fontId="24" fillId="17" borderId="2" applyNumberFormat="0" applyAlignment="0" applyProtection="0"/>
    <xf numFmtId="0" fontId="31" fillId="0" borderId="6" applyNumberFormat="0" applyFill="0" applyAlignment="0" applyProtection="0"/>
    <xf numFmtId="0" fontId="32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1" fillId="92" borderId="24" applyNumberFormat="0">
      <protection locked="0"/>
    </xf>
    <xf numFmtId="0" fontId="89" fillId="16" borderId="25" applyBorder="0"/>
    <xf numFmtId="0" fontId="12" fillId="93" borderId="24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4" fillId="5" borderId="8" applyNumberFormat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90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80" fillId="41" borderId="0" applyNumberFormat="0" applyBorder="0" applyAlignment="0" applyProtection="0"/>
    <xf numFmtId="0" fontId="43" fillId="42" borderId="0" applyNumberFormat="0" applyBorder="0" applyAlignment="0" applyProtection="0"/>
    <xf numFmtId="0" fontId="81" fillId="43" borderId="0" applyNumberFormat="0" applyBorder="0" applyAlignment="0" applyProtection="0"/>
    <xf numFmtId="0" fontId="82" fillId="44" borderId="18" applyNumberFormat="0" applyAlignment="0" applyProtection="0"/>
    <xf numFmtId="0" fontId="83" fillId="45" borderId="19" applyNumberFormat="0" applyAlignment="0" applyProtection="0"/>
    <xf numFmtId="0" fontId="84" fillId="45" borderId="18" applyNumberFormat="0" applyAlignment="0" applyProtection="0"/>
    <xf numFmtId="0" fontId="85" fillId="0" borderId="20" applyNumberFormat="0" applyFill="0" applyAlignment="0" applyProtection="0"/>
    <xf numFmtId="0" fontId="86" fillId="46" borderId="21" applyNumberFormat="0" applyAlignment="0" applyProtection="0"/>
    <xf numFmtId="0" fontId="76" fillId="0" borderId="0" applyNumberFormat="0" applyFill="0" applyBorder="0" applyAlignment="0" applyProtection="0"/>
    <xf numFmtId="0" fontId="2" fillId="47" borderId="22" applyNumberFormat="0" applyFont="0" applyAlignment="0" applyProtection="0"/>
    <xf numFmtId="0" fontId="87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8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88" fillId="71" borderId="0" applyNumberFormat="0" applyBorder="0" applyAlignment="0" applyProtection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 applyBorder="0"/>
    <xf numFmtId="175" fontId="1" fillId="95" borderId="0" applyNumberFormat="0" applyFont="0" applyBorder="0" applyAlignment="0" applyProtection="0"/>
  </cellStyleXfs>
  <cellXfs count="72">
    <xf numFmtId="0" fontId="0" fillId="0" borderId="0" xfId="0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166" fontId="0" fillId="0" borderId="0" xfId="0" applyNumberForma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6" fillId="0" borderId="0" xfId="0" applyNumberFormat="1" applyFont="1"/>
    <xf numFmtId="0" fontId="52" fillId="0" borderId="0" xfId="0" applyFont="1"/>
    <xf numFmtId="3" fontId="45" fillId="0" borderId="0" xfId="0" applyNumberFormat="1" applyFont="1"/>
    <xf numFmtId="0" fontId="53" fillId="0" borderId="0" xfId="0" applyFont="1"/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20" fontId="54" fillId="0" borderId="14" xfId="0" quotePrefix="1" applyNumberFormat="1" applyFont="1" applyBorder="1" applyAlignment="1">
      <alignment vertical="center"/>
    </xf>
    <xf numFmtId="167" fontId="11" fillId="0" borderId="0" xfId="0" applyNumberFormat="1" applyFont="1"/>
    <xf numFmtId="4" fontId="11" fillId="0" borderId="0" xfId="0" applyNumberFormat="1" applyFont="1"/>
    <xf numFmtId="172" fontId="11" fillId="0" borderId="0" xfId="0" applyNumberFormat="1" applyFont="1"/>
    <xf numFmtId="172" fontId="11" fillId="0" borderId="0" xfId="230" applyNumberFormat="1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3" fontId="10" fillId="0" borderId="0" xfId="0" applyNumberFormat="1" applyFont="1"/>
    <xf numFmtId="0" fontId="62" fillId="0" borderId="14" xfId="0" applyFont="1" applyBorder="1" applyAlignment="1">
      <alignment vertical="center"/>
    </xf>
    <xf numFmtId="0" fontId="58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166" fontId="11" fillId="0" borderId="0" xfId="0" applyNumberFormat="1" applyFont="1"/>
    <xf numFmtId="0" fontId="62" fillId="0" borderId="0" xfId="0" applyFont="1" applyAlignment="1">
      <alignment vertical="center"/>
    </xf>
    <xf numFmtId="170" fontId="11" fillId="0" borderId="0" xfId="0" applyNumberFormat="1" applyFont="1"/>
    <xf numFmtId="3" fontId="10" fillId="0" borderId="0" xfId="0" quotePrefix="1" applyNumberFormat="1" applyFont="1" applyAlignment="1">
      <alignment horizontal="right"/>
    </xf>
    <xf numFmtId="172" fontId="11" fillId="0" borderId="0" xfId="86" applyNumberFormat="1"/>
    <xf numFmtId="173" fontId="11" fillId="0" borderId="0" xfId="103" applyNumberFormat="1"/>
    <xf numFmtId="174" fontId="11" fillId="0" borderId="0" xfId="103" applyNumberFormat="1"/>
    <xf numFmtId="0" fontId="67" fillId="0" borderId="0" xfId="0" applyFont="1" applyAlignment="1">
      <alignment vertical="center"/>
    </xf>
    <xf numFmtId="168" fontId="11" fillId="0" borderId="0" xfId="0" applyNumberFormat="1" applyFont="1"/>
    <xf numFmtId="3" fontId="10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11" fillId="0" borderId="0" xfId="183" applyFont="1">
      <protection locked="0"/>
    </xf>
    <xf numFmtId="0" fontId="11" fillId="0" borderId="0" xfId="0" applyFont="1" applyProtection="1">
      <protection locked="0"/>
    </xf>
    <xf numFmtId="167" fontId="11" fillId="0" borderId="0" xfId="215" applyNumberFormat="1" applyFont="1">
      <protection locked="0"/>
    </xf>
    <xf numFmtId="3" fontId="11" fillId="0" borderId="0" xfId="132" applyNumberFormat="1" applyFont="1">
      <protection locked="0"/>
    </xf>
    <xf numFmtId="0" fontId="69" fillId="0" borderId="14" xfId="0" applyFont="1" applyBorder="1" applyAlignment="1">
      <alignment vertical="center"/>
    </xf>
    <xf numFmtId="0" fontId="70" fillId="0" borderId="14" xfId="0" applyFont="1" applyBorder="1" applyAlignment="1">
      <alignment vertical="center"/>
    </xf>
    <xf numFmtId="0" fontId="68" fillId="0" borderId="14" xfId="0" applyFont="1" applyBorder="1" applyAlignment="1">
      <alignment vertical="center"/>
    </xf>
    <xf numFmtId="0" fontId="68" fillId="0" borderId="0" xfId="0" applyFont="1"/>
    <xf numFmtId="0" fontId="71" fillId="0" borderId="0" xfId="0" applyFont="1"/>
    <xf numFmtId="3" fontId="72" fillId="0" borderId="0" xfId="33" applyNumberFormat="1" applyFont="1"/>
    <xf numFmtId="0" fontId="70" fillId="0" borderId="0" xfId="0" applyFont="1"/>
    <xf numFmtId="169" fontId="73" fillId="0" borderId="0" xfId="33" applyFont="1"/>
    <xf numFmtId="3" fontId="68" fillId="0" borderId="0" xfId="33" applyNumberFormat="1" applyFont="1"/>
    <xf numFmtId="168" fontId="68" fillId="0" borderId="0" xfId="33" applyNumberFormat="1" applyFont="1"/>
    <xf numFmtId="2" fontId="68" fillId="0" borderId="0" xfId="33" applyNumberFormat="1" applyFont="1"/>
    <xf numFmtId="169" fontId="68" fillId="0" borderId="0" xfId="33" applyFont="1"/>
    <xf numFmtId="0" fontId="69" fillId="0" borderId="0" xfId="0" applyFont="1" applyAlignment="1">
      <alignment vertical="center"/>
    </xf>
    <xf numFmtId="0" fontId="2" fillId="0" borderId="0" xfId="232"/>
    <xf numFmtId="167" fontId="11" fillId="0" borderId="0" xfId="232" applyNumberFormat="1" applyFont="1"/>
    <xf numFmtId="0" fontId="11" fillId="0" borderId="0" xfId="232" applyFont="1"/>
    <xf numFmtId="3" fontId="11" fillId="0" borderId="0" xfId="232" applyNumberFormat="1" applyFont="1"/>
    <xf numFmtId="4" fontId="11" fillId="0" borderId="0" xfId="232" applyNumberFormat="1" applyFont="1"/>
    <xf numFmtId="172" fontId="11" fillId="0" borderId="0" xfId="233" applyNumberFormat="1" applyFont="1"/>
    <xf numFmtId="172" fontId="11" fillId="0" borderId="0" xfId="232" applyNumberFormat="1" applyFont="1"/>
    <xf numFmtId="0" fontId="58" fillId="94" borderId="0" xfId="0" applyFont="1" applyFill="1"/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</cellXfs>
  <cellStyles count="363">
    <cellStyle name="20 % - Dekorfärg1" xfId="1" builtinId="30" customBuiltin="1"/>
    <cellStyle name="20 % - Dekorfärg1 2" xfId="235" xr:uid="{00000000-0005-0000-0000-000000000000}"/>
    <cellStyle name="20 % - Dekorfärg2" xfId="2" builtinId="34" customBuiltin="1"/>
    <cellStyle name="20 % - Dekorfärg2 2" xfId="236" xr:uid="{00000000-0005-0000-0000-000001000000}"/>
    <cellStyle name="20 % - Dekorfärg3" xfId="3" builtinId="38" customBuiltin="1"/>
    <cellStyle name="20 % - Dekorfärg3 2" xfId="237" xr:uid="{00000000-0005-0000-0000-000002000000}"/>
    <cellStyle name="20 % - Dekorfärg4" xfId="4" builtinId="42" customBuiltin="1"/>
    <cellStyle name="20 % - Dekorfärg4 2" xfId="238" xr:uid="{00000000-0005-0000-0000-000003000000}"/>
    <cellStyle name="20 % - Dekorfärg5" xfId="5" builtinId="46" customBuiltin="1"/>
    <cellStyle name="20 % - Dekorfärg5 2" xfId="239" xr:uid="{00000000-0005-0000-0000-000004000000}"/>
    <cellStyle name="20 % - Dekorfärg6" xfId="6" builtinId="50" customBuiltin="1"/>
    <cellStyle name="20 % - Dekorfärg6 2" xfId="240" xr:uid="{00000000-0005-0000-0000-000005000000}"/>
    <cellStyle name="20% - Dekorfärg1 2" xfId="326" xr:uid="{00000000-0005-0000-0000-00000C000000}"/>
    <cellStyle name="20% - Dekorfärg2 2" xfId="330" xr:uid="{00000000-0005-0000-0000-00000D000000}"/>
    <cellStyle name="20% - Dekorfärg3 2" xfId="334" xr:uid="{00000000-0005-0000-0000-00000E000000}"/>
    <cellStyle name="20% - Dekorfärg4 2" xfId="338" xr:uid="{00000000-0005-0000-0000-00000F000000}"/>
    <cellStyle name="20% - Dekorfärg5 2" xfId="342" xr:uid="{00000000-0005-0000-0000-000010000000}"/>
    <cellStyle name="20% - Dekorfärg6 2" xfId="346" xr:uid="{00000000-0005-0000-0000-000011000000}"/>
    <cellStyle name="40 % - Dekorfärg1" xfId="7" builtinId="31" customBuiltin="1"/>
    <cellStyle name="40 % - Dekorfärg1 2" xfId="241" xr:uid="{00000000-0005-0000-0000-000012000000}"/>
    <cellStyle name="40 % - Dekorfärg2" xfId="8" builtinId="35" customBuiltin="1"/>
    <cellStyle name="40 % - Dekorfärg2 2" xfId="242" xr:uid="{00000000-0005-0000-0000-000013000000}"/>
    <cellStyle name="40 % - Dekorfärg3" xfId="9" builtinId="39" customBuiltin="1"/>
    <cellStyle name="40 % - Dekorfärg3 2" xfId="243" xr:uid="{00000000-0005-0000-0000-000014000000}"/>
    <cellStyle name="40 % - Dekorfärg4" xfId="10" builtinId="43" customBuiltin="1"/>
    <cellStyle name="40 % - Dekorfärg4 2" xfId="244" xr:uid="{00000000-0005-0000-0000-000015000000}"/>
    <cellStyle name="40 % - Dekorfärg5" xfId="11" builtinId="47" customBuiltin="1"/>
    <cellStyle name="40 % - Dekorfärg5 2" xfId="245" xr:uid="{00000000-0005-0000-0000-000016000000}"/>
    <cellStyle name="40 % - Dekorfärg6" xfId="12" builtinId="51" customBuiltin="1"/>
    <cellStyle name="40 % - Dekorfärg6 2" xfId="246" xr:uid="{00000000-0005-0000-0000-000017000000}"/>
    <cellStyle name="40% - Dekorfärg1 2" xfId="327" xr:uid="{00000000-0005-0000-0000-00001E000000}"/>
    <cellStyle name="40% - Dekorfärg2 2" xfId="331" xr:uid="{00000000-0005-0000-0000-00001F000000}"/>
    <cellStyle name="40% - Dekorfärg3 2" xfId="335" xr:uid="{00000000-0005-0000-0000-000020000000}"/>
    <cellStyle name="40% - Dekorfärg4 2" xfId="339" xr:uid="{00000000-0005-0000-0000-000021000000}"/>
    <cellStyle name="40% - Dekorfärg5 2" xfId="343" xr:uid="{00000000-0005-0000-0000-000022000000}"/>
    <cellStyle name="40% - Dekorfärg6 2" xfId="347" xr:uid="{00000000-0005-0000-0000-000023000000}"/>
    <cellStyle name="60 % - Dekorfärg1" xfId="13" builtinId="32" customBuiltin="1"/>
    <cellStyle name="60 % - Dekorfärg1 2" xfId="247" xr:uid="{00000000-0005-0000-0000-000024000000}"/>
    <cellStyle name="60 % - Dekorfärg2" xfId="14" builtinId="36" customBuiltin="1"/>
    <cellStyle name="60 % - Dekorfärg2 2" xfId="248" xr:uid="{00000000-0005-0000-0000-000025000000}"/>
    <cellStyle name="60 % - Dekorfärg3" xfId="15" builtinId="40" customBuiltin="1"/>
    <cellStyle name="60 % - Dekorfärg3 2" xfId="249" xr:uid="{00000000-0005-0000-0000-000026000000}"/>
    <cellStyle name="60 % - Dekorfärg4" xfId="16" builtinId="44" customBuiltin="1"/>
    <cellStyle name="60 % - Dekorfärg4 2" xfId="250" xr:uid="{00000000-0005-0000-0000-000027000000}"/>
    <cellStyle name="60 % - Dekorfärg5" xfId="17" builtinId="48" customBuiltin="1"/>
    <cellStyle name="60 % - Dekorfärg5 2" xfId="251" xr:uid="{00000000-0005-0000-0000-000028000000}"/>
    <cellStyle name="60 % - Dekorfärg6" xfId="18" builtinId="52" customBuiltin="1"/>
    <cellStyle name="60 % - Dekorfärg6 2" xfId="252" xr:uid="{00000000-0005-0000-0000-000029000000}"/>
    <cellStyle name="60% - Dekorfärg1 2" xfId="328" xr:uid="{00000000-0005-0000-0000-000030000000}"/>
    <cellStyle name="60% - Dekorfärg2 2" xfId="332" xr:uid="{00000000-0005-0000-0000-000031000000}"/>
    <cellStyle name="60% - Dekorfärg3 2" xfId="336" xr:uid="{00000000-0005-0000-0000-000032000000}"/>
    <cellStyle name="60% - Dekorfärg4 2" xfId="340" xr:uid="{00000000-0005-0000-0000-000033000000}"/>
    <cellStyle name="60% - Dekorfärg5 2" xfId="344" xr:uid="{00000000-0005-0000-0000-000034000000}"/>
    <cellStyle name="60% - Dekorfärg6 2" xfId="348" xr:uid="{00000000-0005-0000-0000-000035000000}"/>
    <cellStyle name="Accent1" xfId="21" xr:uid="{00000000-0005-0000-0000-000024000000}"/>
    <cellStyle name="Accent1 - 20%" xfId="253" xr:uid="{00000000-0005-0000-0000-000037000000}"/>
    <cellStyle name="Accent1 - 40%" xfId="254" xr:uid="{00000000-0005-0000-0000-000038000000}"/>
    <cellStyle name="Accent1 - 60%" xfId="255" xr:uid="{00000000-0005-0000-0000-000039000000}"/>
    <cellStyle name="Accent1_Enkät" xfId="256" xr:uid="{00000000-0005-0000-0000-00003A000000}"/>
    <cellStyle name="Accent2" xfId="22" xr:uid="{00000000-0005-0000-0000-000025000000}"/>
    <cellStyle name="Accent2 - 20%" xfId="257" xr:uid="{00000000-0005-0000-0000-00003C000000}"/>
    <cellStyle name="Accent2 - 40%" xfId="258" xr:uid="{00000000-0005-0000-0000-00003D000000}"/>
    <cellStyle name="Accent2 - 60%" xfId="259" xr:uid="{00000000-0005-0000-0000-00003E000000}"/>
    <cellStyle name="Accent2_Enkät" xfId="260" xr:uid="{00000000-0005-0000-0000-00003F000000}"/>
    <cellStyle name="Accent3" xfId="23" xr:uid="{00000000-0005-0000-0000-000026000000}"/>
    <cellStyle name="Accent3 - 20%" xfId="261" xr:uid="{00000000-0005-0000-0000-000041000000}"/>
    <cellStyle name="Accent3 - 40%" xfId="262" xr:uid="{00000000-0005-0000-0000-000042000000}"/>
    <cellStyle name="Accent3 - 60%" xfId="263" xr:uid="{00000000-0005-0000-0000-000043000000}"/>
    <cellStyle name="Accent3_086 och Agresso" xfId="264" xr:uid="{00000000-0005-0000-0000-000044000000}"/>
    <cellStyle name="Accent4" xfId="24" xr:uid="{00000000-0005-0000-0000-000027000000}"/>
    <cellStyle name="Accent4 - 20%" xfId="265" xr:uid="{00000000-0005-0000-0000-000046000000}"/>
    <cellStyle name="Accent4 - 40%" xfId="266" xr:uid="{00000000-0005-0000-0000-000047000000}"/>
    <cellStyle name="Accent4 - 60%" xfId="267" xr:uid="{00000000-0005-0000-0000-000048000000}"/>
    <cellStyle name="Accent4_086 och Agresso" xfId="268" xr:uid="{00000000-0005-0000-0000-000049000000}"/>
    <cellStyle name="Accent5" xfId="25" xr:uid="{00000000-0005-0000-0000-000028000000}"/>
    <cellStyle name="Accent5 - 20%" xfId="269" xr:uid="{00000000-0005-0000-0000-00004B000000}"/>
    <cellStyle name="Accent5 - 40%" xfId="270" xr:uid="{00000000-0005-0000-0000-00004C000000}"/>
    <cellStyle name="Accent5 - 60%" xfId="271" xr:uid="{00000000-0005-0000-0000-00004D000000}"/>
    <cellStyle name="Accent5_086 och Agresso" xfId="272" xr:uid="{00000000-0005-0000-0000-00004E000000}"/>
    <cellStyle name="Accent6" xfId="26" xr:uid="{00000000-0005-0000-0000-000029000000}"/>
    <cellStyle name="Accent6 - 20%" xfId="273" xr:uid="{00000000-0005-0000-0000-000050000000}"/>
    <cellStyle name="Accent6 - 40%" xfId="274" xr:uid="{00000000-0005-0000-0000-000051000000}"/>
    <cellStyle name="Accent6 - 60%" xfId="275" xr:uid="{00000000-0005-0000-0000-000052000000}"/>
    <cellStyle name="Accent6_086 och Agresso" xfId="276" xr:uid="{00000000-0005-0000-0000-000053000000}"/>
    <cellStyle name="Anteckning" xfId="34" builtinId="10" customBuiltin="1"/>
    <cellStyle name="Anteckning 2" xfId="322" xr:uid="{00000000-0005-0000-0000-000054000000}"/>
    <cellStyle name="Anteckning 3" xfId="277" xr:uid="{00000000-0005-0000-0000-000055000000}"/>
    <cellStyle name="Bad" xfId="20" xr:uid="{00000000-0005-0000-0000-00002B000000}"/>
    <cellStyle name="Beräkning" xfId="19" builtinId="22" customBuiltin="1"/>
    <cellStyle name="Beräkning 2" xfId="318" xr:uid="{00000000-0005-0000-0000-000057000000}"/>
    <cellStyle name="Beräkning 3" xfId="278" xr:uid="{00000000-0005-0000-0000-000058000000}"/>
    <cellStyle name="Bra" xfId="28" builtinId="26" customBuiltin="1"/>
    <cellStyle name="Bra 2" xfId="313" xr:uid="{00000000-0005-0000-0000-000059000000}"/>
    <cellStyle name="Bra 3" xfId="279" xr:uid="{00000000-0005-0000-0000-00005A000000}"/>
    <cellStyle name="Check Cell" xfId="30" xr:uid="{00000000-0005-0000-0000-00002F000000}"/>
    <cellStyle name="Dekorfärg1 2" xfId="284" xr:uid="{00000000-0005-0000-0000-00005D000000}"/>
    <cellStyle name="Dekorfärg2 2" xfId="285" xr:uid="{00000000-0005-0000-0000-00005E000000}"/>
    <cellStyle name="Dekorfärg3 2" xfId="286" xr:uid="{00000000-0005-0000-0000-00005F000000}"/>
    <cellStyle name="Dekorfärg4 2" xfId="287" xr:uid="{00000000-0005-0000-0000-000060000000}"/>
    <cellStyle name="Dekorfärg5 2" xfId="288" xr:uid="{00000000-0005-0000-0000-000061000000}"/>
    <cellStyle name="Dekorfärg6 2" xfId="289" xr:uid="{00000000-0005-0000-0000-000062000000}"/>
    <cellStyle name="Dålig 2" xfId="85" xr:uid="{00000000-0005-0000-0000-000037000000}"/>
    <cellStyle name="Dålig 2 2" xfId="314" xr:uid="{00000000-0005-0000-0000-000063000000}"/>
    <cellStyle name="Dålig 3" xfId="280" xr:uid="{00000000-0005-0000-0000-000064000000}"/>
    <cellStyle name="Emphasis 1" xfId="281" xr:uid="{00000000-0005-0000-0000-000065000000}"/>
    <cellStyle name="Emphasis 2" xfId="282" xr:uid="{00000000-0005-0000-0000-000066000000}"/>
    <cellStyle name="Emphasis 3" xfId="283" xr:uid="{00000000-0005-0000-0000-000067000000}"/>
    <cellStyle name="Explanatory Text" xfId="27" xr:uid="{00000000-0005-0000-0000-000038000000}"/>
    <cellStyle name="Färg1 2" xfId="325" xr:uid="{00000000-0005-0000-0000-000069000000}"/>
    <cellStyle name="Färg2 2" xfId="329" xr:uid="{00000000-0005-0000-0000-00006A000000}"/>
    <cellStyle name="Färg3 2" xfId="333" xr:uid="{00000000-0005-0000-0000-00006B000000}"/>
    <cellStyle name="Färg4 2" xfId="337" xr:uid="{00000000-0005-0000-0000-00006C000000}"/>
    <cellStyle name="Färg5 2" xfId="341" xr:uid="{00000000-0005-0000-0000-00006D000000}"/>
    <cellStyle name="Färg6 2" xfId="345" xr:uid="{00000000-0005-0000-0000-00006E000000}"/>
    <cellStyle name="Förklarande text 2" xfId="323" xr:uid="{00000000-0005-0000-0000-00006F000000}"/>
    <cellStyle name="Förklarande text 3" xfId="290" xr:uid="{00000000-0005-0000-0000-000070000000}"/>
    <cellStyle name="Heading 1" xfId="35" xr:uid="{00000000-0005-0000-0000-00003B000000}"/>
    <cellStyle name="Heading 2" xfId="36" xr:uid="{00000000-0005-0000-0000-00003C000000}"/>
    <cellStyle name="Heading 3" xfId="37" xr:uid="{00000000-0005-0000-0000-00003D000000}"/>
    <cellStyle name="Heading 4" xfId="38" xr:uid="{00000000-0005-0000-0000-00003E000000}"/>
    <cellStyle name="Indata" xfId="29" builtinId="20" customBuiltin="1"/>
    <cellStyle name="Indata 2" xfId="316" xr:uid="{00000000-0005-0000-0000-000076000000}"/>
    <cellStyle name="Indata 3" xfId="291" xr:uid="{00000000-0005-0000-0000-000077000000}"/>
    <cellStyle name="Kontrollcell 2" xfId="320" xr:uid="{00000000-0005-0000-0000-000079000000}"/>
    <cellStyle name="Kontrollcell 3" xfId="292" xr:uid="{00000000-0005-0000-0000-00007A000000}"/>
    <cellStyle name="Linked Cell" xfId="31" xr:uid="{00000000-0005-0000-0000-000042000000}"/>
    <cellStyle name="Länkad cell 2" xfId="319" xr:uid="{00000000-0005-0000-0000-00007C000000}"/>
    <cellStyle name="Länkad cell 3" xfId="293" xr:uid="{00000000-0005-0000-0000-00007D000000}"/>
    <cellStyle name="Neutral" xfId="32" builtinId="28" customBuiltin="1"/>
    <cellStyle name="Neutral 2" xfId="315" xr:uid="{00000000-0005-0000-0000-00007E000000}"/>
    <cellStyle name="Neutral 3" xfId="294" xr:uid="{00000000-0005-0000-0000-00007F000000}"/>
    <cellStyle name="Normal" xfId="0" builtinId="0"/>
    <cellStyle name="Normal 10" xfId="106" xr:uid="{00000000-0005-0000-0000-000046000000}"/>
    <cellStyle name="Normal 10 2" xfId="356" xr:uid="{00000000-0005-0000-0000-000081000000}"/>
    <cellStyle name="Normal 11" xfId="107" xr:uid="{00000000-0005-0000-0000-000047000000}"/>
    <cellStyle name="Normal 11 2" xfId="357" xr:uid="{00000000-0005-0000-0000-000082000000}"/>
    <cellStyle name="Normal 12" xfId="108" xr:uid="{00000000-0005-0000-0000-000048000000}"/>
    <cellStyle name="Normal 12 2" xfId="358" xr:uid="{00000000-0005-0000-0000-000083000000}"/>
    <cellStyle name="Normal 13" xfId="119" xr:uid="{00000000-0005-0000-0000-000049000000}"/>
    <cellStyle name="Normal 13 2" xfId="359" xr:uid="{00000000-0005-0000-0000-000084000000}"/>
    <cellStyle name="Normal 14" xfId="127" xr:uid="{00000000-0005-0000-0000-00004A000000}"/>
    <cellStyle name="Normal 14 2" xfId="360" xr:uid="{00000000-0005-0000-0000-000086000000}"/>
    <cellStyle name="Normal 14 3" xfId="234" xr:uid="{00000000-0005-0000-0000-000085000000}"/>
    <cellStyle name="Normal 15" xfId="132" xr:uid="{00000000-0005-0000-0000-00004B000000}"/>
    <cellStyle name="Normal 15 2" xfId="361" xr:uid="{00000000-0005-0000-0000-000000010000}"/>
    <cellStyle name="Normal 16" xfId="125" xr:uid="{00000000-0005-0000-0000-00004C000000}"/>
    <cellStyle name="Normal 17" xfId="121" xr:uid="{00000000-0005-0000-0000-00004D000000}"/>
    <cellStyle name="Normal 18" xfId="163" xr:uid="{00000000-0005-0000-0000-00004E000000}"/>
    <cellStyle name="Normal 19" xfId="172" xr:uid="{00000000-0005-0000-0000-00004F000000}"/>
    <cellStyle name="Normal 2" xfId="84" xr:uid="{00000000-0005-0000-0000-000050000000}"/>
    <cellStyle name="Normal 2 10" xfId="307" xr:uid="{00000000-0005-0000-0000-000087000000}"/>
    <cellStyle name="Normal 2 2" xfId="144" xr:uid="{00000000-0005-0000-0000-000051000000}"/>
    <cellStyle name="Normal 2 2 2" xfId="162" xr:uid="{00000000-0005-0000-0000-000052000000}"/>
    <cellStyle name="Normal 2 2 2 2" xfId="178" xr:uid="{00000000-0005-0000-0000-000053000000}"/>
    <cellStyle name="Normal 2 2 2 3" xfId="193" xr:uid="{00000000-0005-0000-0000-000054000000}"/>
    <cellStyle name="Normal 2 2 2 4" xfId="209" xr:uid="{00000000-0005-0000-0000-000055000000}"/>
    <cellStyle name="Normal 2 2 2 5" xfId="225" xr:uid="{00000000-0005-0000-0000-000056000000}"/>
    <cellStyle name="Normal 2 2 3" xfId="181" xr:uid="{00000000-0005-0000-0000-000057000000}"/>
    <cellStyle name="Normal 2 2 3 2" xfId="196" xr:uid="{00000000-0005-0000-0000-000058000000}"/>
    <cellStyle name="Normal 2 2 3 3" xfId="212" xr:uid="{00000000-0005-0000-0000-000059000000}"/>
    <cellStyle name="Normal 2 2 3 4" xfId="228" xr:uid="{00000000-0005-0000-0000-00005A000000}"/>
    <cellStyle name="Normal 2 2 4" xfId="175" xr:uid="{00000000-0005-0000-0000-00005B000000}"/>
    <cellStyle name="Normal 2 2 5" xfId="190" xr:uid="{00000000-0005-0000-0000-00005C000000}"/>
    <cellStyle name="Normal 2 2 6" xfId="206" xr:uid="{00000000-0005-0000-0000-00005D000000}"/>
    <cellStyle name="Normal 2 2 7" xfId="222" xr:uid="{00000000-0005-0000-0000-00005E000000}"/>
    <cellStyle name="Normal 2 3" xfId="159" xr:uid="{00000000-0005-0000-0000-00005F000000}"/>
    <cellStyle name="Normal 2 3 2" xfId="177" xr:uid="{00000000-0005-0000-0000-000060000000}"/>
    <cellStyle name="Normal 2 3 2 2" xfId="192" xr:uid="{00000000-0005-0000-0000-000061000000}"/>
    <cellStyle name="Normal 2 3 2 3" xfId="208" xr:uid="{00000000-0005-0000-0000-000062000000}"/>
    <cellStyle name="Normal 2 3 2 4" xfId="224" xr:uid="{00000000-0005-0000-0000-000063000000}"/>
    <cellStyle name="Normal 2 3 3" xfId="180" xr:uid="{00000000-0005-0000-0000-000064000000}"/>
    <cellStyle name="Normal 2 3 3 2" xfId="195" xr:uid="{00000000-0005-0000-0000-000065000000}"/>
    <cellStyle name="Normal 2 3 3 3" xfId="211" xr:uid="{00000000-0005-0000-0000-000066000000}"/>
    <cellStyle name="Normal 2 3 3 4" xfId="227" xr:uid="{00000000-0005-0000-0000-000067000000}"/>
    <cellStyle name="Normal 2 3 4" xfId="174" xr:uid="{00000000-0005-0000-0000-000068000000}"/>
    <cellStyle name="Normal 2 3 5" xfId="189" xr:uid="{00000000-0005-0000-0000-000069000000}"/>
    <cellStyle name="Normal 2 3 6" xfId="205" xr:uid="{00000000-0005-0000-0000-00006A000000}"/>
    <cellStyle name="Normal 2 3 7" xfId="221" xr:uid="{00000000-0005-0000-0000-00006B000000}"/>
    <cellStyle name="Normal 2 4" xfId="157" xr:uid="{00000000-0005-0000-0000-00006C000000}"/>
    <cellStyle name="Normal 2 4 2" xfId="176" xr:uid="{00000000-0005-0000-0000-00006D000000}"/>
    <cellStyle name="Normal 2 4 3" xfId="191" xr:uid="{00000000-0005-0000-0000-00006E000000}"/>
    <cellStyle name="Normal 2 4 4" xfId="207" xr:uid="{00000000-0005-0000-0000-00006F000000}"/>
    <cellStyle name="Normal 2 4 5" xfId="223" xr:uid="{00000000-0005-0000-0000-000070000000}"/>
    <cellStyle name="Normal 2 5" xfId="179" xr:uid="{00000000-0005-0000-0000-000071000000}"/>
    <cellStyle name="Normal 2 5 2" xfId="194" xr:uid="{00000000-0005-0000-0000-000072000000}"/>
    <cellStyle name="Normal 2 5 3" xfId="210" xr:uid="{00000000-0005-0000-0000-000073000000}"/>
    <cellStyle name="Normal 2 5 4" xfId="226" xr:uid="{00000000-0005-0000-0000-000074000000}"/>
    <cellStyle name="Normal 2 6" xfId="173" xr:uid="{00000000-0005-0000-0000-000075000000}"/>
    <cellStyle name="Normal 2 7" xfId="188" xr:uid="{00000000-0005-0000-0000-000076000000}"/>
    <cellStyle name="Normal 2 8" xfId="204" xr:uid="{00000000-0005-0000-0000-000077000000}"/>
    <cellStyle name="Normal 2 9" xfId="220" xr:uid="{00000000-0005-0000-0000-000078000000}"/>
    <cellStyle name="Normal 20" xfId="164" xr:uid="{00000000-0005-0000-0000-000079000000}"/>
    <cellStyle name="Normal 21" xfId="170" xr:uid="{00000000-0005-0000-0000-00007A000000}"/>
    <cellStyle name="Normal 22" xfId="166" xr:uid="{00000000-0005-0000-0000-00007B000000}"/>
    <cellStyle name="Normal 23" xfId="182" xr:uid="{00000000-0005-0000-0000-00007C000000}"/>
    <cellStyle name="Normal 24" xfId="187" xr:uid="{00000000-0005-0000-0000-00007D000000}"/>
    <cellStyle name="Normal 25" xfId="183" xr:uid="{00000000-0005-0000-0000-00007E000000}"/>
    <cellStyle name="Normal 26" xfId="197" xr:uid="{00000000-0005-0000-0000-00007F000000}"/>
    <cellStyle name="Normal 27" xfId="202" xr:uid="{00000000-0005-0000-0000-000080000000}"/>
    <cellStyle name="Normal 28" xfId="214" xr:uid="{00000000-0005-0000-0000-000081000000}"/>
    <cellStyle name="Normal 29" xfId="219" xr:uid="{00000000-0005-0000-0000-000082000000}"/>
    <cellStyle name="Normal 3" xfId="91" xr:uid="{00000000-0005-0000-0000-000083000000}"/>
    <cellStyle name="Normal 3 2" xfId="145" xr:uid="{00000000-0005-0000-0000-000084000000}"/>
    <cellStyle name="Normal 3 3" xfId="160" xr:uid="{00000000-0005-0000-0000-000085000000}"/>
    <cellStyle name="Normal 3 4" xfId="349" xr:uid="{00000000-0005-0000-0000-000088000000}"/>
    <cellStyle name="Normal 30" xfId="215" xr:uid="{00000000-0005-0000-0000-000086000000}"/>
    <cellStyle name="Normal 31" xfId="232" xr:uid="{00000000-0005-0000-0000-000071010000}"/>
    <cellStyle name="Normal 4" xfId="94" xr:uid="{00000000-0005-0000-0000-000087000000}"/>
    <cellStyle name="Normal 4 2" xfId="143" xr:uid="{00000000-0005-0000-0000-000088000000}"/>
    <cellStyle name="Normal 4 3" xfId="350" xr:uid="{00000000-0005-0000-0000-000089000000}"/>
    <cellStyle name="Normal 5" xfId="96" xr:uid="{00000000-0005-0000-0000-000089000000}"/>
    <cellStyle name="Normal 5 2" xfId="161" xr:uid="{00000000-0005-0000-0000-00008A000000}"/>
    <cellStyle name="Normal 5 3" xfId="351" xr:uid="{00000000-0005-0000-0000-00008A000000}"/>
    <cellStyle name="Normal 6" xfId="98" xr:uid="{00000000-0005-0000-0000-00008B000000}"/>
    <cellStyle name="Normal 6 2" xfId="158" xr:uid="{00000000-0005-0000-0000-00008C000000}"/>
    <cellStyle name="Normal 6 3" xfId="352" xr:uid="{00000000-0005-0000-0000-00008B000000}"/>
    <cellStyle name="Normal 7" xfId="100" xr:uid="{00000000-0005-0000-0000-00008D000000}"/>
    <cellStyle name="Normal 7 2" xfId="213" xr:uid="{00000000-0005-0000-0000-00008E000000}"/>
    <cellStyle name="Normal 7 3" xfId="229" xr:uid="{00000000-0005-0000-0000-00008F000000}"/>
    <cellStyle name="Normal 7 4" xfId="353" xr:uid="{00000000-0005-0000-0000-00008C000000}"/>
    <cellStyle name="Normal 8" xfId="102" xr:uid="{00000000-0005-0000-0000-000090000000}"/>
    <cellStyle name="Normal 8 2" xfId="354" xr:uid="{00000000-0005-0000-0000-00008D000000}"/>
    <cellStyle name="Normal 9" xfId="104" xr:uid="{00000000-0005-0000-0000-000091000000}"/>
    <cellStyle name="Normal 9 2" xfId="355" xr:uid="{00000000-0005-0000-0000-00008E000000}"/>
    <cellStyle name="Normal_Enkät" xfId="33" xr:uid="{00000000-0005-0000-0000-000092000000}"/>
    <cellStyle name="Output" xfId="81" xr:uid="{00000000-0005-0000-0000-000094000000}"/>
    <cellStyle name="Procent" xfId="230" builtinId="5"/>
    <cellStyle name="Procent 2" xfId="86" xr:uid="{00000000-0005-0000-0000-000095000000}"/>
    <cellStyle name="Procent 3" xfId="233" xr:uid="{00000000-0005-0000-0000-000081010000}"/>
    <cellStyle name="Rubrik" xfId="78" builtinId="15" customBuiltin="1"/>
    <cellStyle name="Rubrik 1 2" xfId="309" xr:uid="{00000000-0005-0000-0000-000093000000}"/>
    <cellStyle name="Rubrik 1 3" xfId="296" xr:uid="{00000000-0005-0000-0000-000094000000}"/>
    <cellStyle name="Rubrik 2 2" xfId="310" xr:uid="{00000000-0005-0000-0000-000095000000}"/>
    <cellStyle name="Rubrik 2 3" xfId="297" xr:uid="{00000000-0005-0000-0000-000096000000}"/>
    <cellStyle name="Rubrik 3 2" xfId="311" xr:uid="{00000000-0005-0000-0000-000097000000}"/>
    <cellStyle name="Rubrik 3 3" xfId="298" xr:uid="{00000000-0005-0000-0000-000098000000}"/>
    <cellStyle name="Rubrik 4 2" xfId="312" xr:uid="{00000000-0005-0000-0000-000099000000}"/>
    <cellStyle name="Rubrik 4 3" xfId="299" xr:uid="{00000000-0005-0000-0000-00009A000000}"/>
    <cellStyle name="Rubrik 5" xfId="308" xr:uid="{00000000-0005-0000-0000-00009B000000}"/>
    <cellStyle name="Rubrik 6" xfId="295" xr:uid="{00000000-0005-0000-0000-00009C000000}"/>
    <cellStyle name="SAPBEXaggData" xfId="39" xr:uid="{00000000-0005-0000-0000-00009B000000}"/>
    <cellStyle name="SAPBEXaggDataEmph" xfId="40" xr:uid="{00000000-0005-0000-0000-00009C000000}"/>
    <cellStyle name="SAPBEXaggItem" xfId="41" xr:uid="{00000000-0005-0000-0000-00009D000000}"/>
    <cellStyle name="SAPBEXaggItemX" xfId="42" xr:uid="{00000000-0005-0000-0000-00009E000000}"/>
    <cellStyle name="SAPBEXchaText" xfId="43" xr:uid="{00000000-0005-0000-0000-00009F000000}"/>
    <cellStyle name="SAPBEXexcBad7" xfId="44" xr:uid="{00000000-0005-0000-0000-0000A0000000}"/>
    <cellStyle name="SAPBEXexcBad8" xfId="45" xr:uid="{00000000-0005-0000-0000-0000A1000000}"/>
    <cellStyle name="SAPBEXexcBad9" xfId="46" xr:uid="{00000000-0005-0000-0000-0000A2000000}"/>
    <cellStyle name="SAPBEXexcCritical4" xfId="47" xr:uid="{00000000-0005-0000-0000-0000A3000000}"/>
    <cellStyle name="SAPBEXexcCritical5" xfId="48" xr:uid="{00000000-0005-0000-0000-0000A4000000}"/>
    <cellStyle name="SAPBEXexcCritical6" xfId="49" xr:uid="{00000000-0005-0000-0000-0000A5000000}"/>
    <cellStyle name="SAPBEXexcGood1" xfId="50" xr:uid="{00000000-0005-0000-0000-0000A6000000}"/>
    <cellStyle name="SAPBEXexcGood2" xfId="51" xr:uid="{00000000-0005-0000-0000-0000A7000000}"/>
    <cellStyle name="SAPBEXexcGood3" xfId="52" xr:uid="{00000000-0005-0000-0000-0000A8000000}"/>
    <cellStyle name="SAPBEXfilterDrill" xfId="53" xr:uid="{00000000-0005-0000-0000-0000A9000000}"/>
    <cellStyle name="SAPBEXfilterItem" xfId="54" xr:uid="{00000000-0005-0000-0000-0000AA000000}"/>
    <cellStyle name="SAPBEXfilterText" xfId="55" xr:uid="{00000000-0005-0000-0000-0000AB000000}"/>
    <cellStyle name="SAPBEXformats" xfId="56" xr:uid="{00000000-0005-0000-0000-0000AC000000}"/>
    <cellStyle name="SAPBEXheaderItem" xfId="57" xr:uid="{00000000-0005-0000-0000-0000AD000000}"/>
    <cellStyle name="SAPBEXheaderItem 2" xfId="87" xr:uid="{00000000-0005-0000-0000-0000AE000000}"/>
    <cellStyle name="SAPBEXheaderItem 3" xfId="128" xr:uid="{00000000-0005-0000-0000-0000AF000000}"/>
    <cellStyle name="SAPBEXheaderText" xfId="58" xr:uid="{00000000-0005-0000-0000-0000B0000000}"/>
    <cellStyle name="SAPBEXheaderText 2" xfId="88" xr:uid="{00000000-0005-0000-0000-0000B1000000}"/>
    <cellStyle name="SAPBEXheaderText 3" xfId="129" xr:uid="{00000000-0005-0000-0000-0000B2000000}"/>
    <cellStyle name="SAPBEXHLevel0" xfId="59" xr:uid="{00000000-0005-0000-0000-0000B3000000}"/>
    <cellStyle name="SAPBEXHLevel0X" xfId="60" xr:uid="{00000000-0005-0000-0000-0000B4000000}"/>
    <cellStyle name="SAPBEXHLevel1" xfId="61" xr:uid="{00000000-0005-0000-0000-0000B5000000}"/>
    <cellStyle name="SAPBEXHLevel1X" xfId="62" xr:uid="{00000000-0005-0000-0000-0000B6000000}"/>
    <cellStyle name="SAPBEXHLevel2" xfId="63" xr:uid="{00000000-0005-0000-0000-0000B7000000}"/>
    <cellStyle name="SAPBEXHLevel2X" xfId="64" xr:uid="{00000000-0005-0000-0000-0000B8000000}"/>
    <cellStyle name="SAPBEXHLevel3" xfId="65" xr:uid="{00000000-0005-0000-0000-0000B9000000}"/>
    <cellStyle name="SAPBEXHLevel3X" xfId="66" xr:uid="{00000000-0005-0000-0000-0000BA000000}"/>
    <cellStyle name="SAPBEXinputData" xfId="300" xr:uid="{00000000-0005-0000-0000-0000B9000000}"/>
    <cellStyle name="SAPBEXItemHeader" xfId="301" xr:uid="{00000000-0005-0000-0000-0000BA000000}"/>
    <cellStyle name="SAPBEXresData" xfId="67" xr:uid="{00000000-0005-0000-0000-0000BB000000}"/>
    <cellStyle name="SAPBEXresDataEmph" xfId="68" xr:uid="{00000000-0005-0000-0000-0000BC000000}"/>
    <cellStyle name="SAPBEXresItem" xfId="69" xr:uid="{00000000-0005-0000-0000-0000BD000000}"/>
    <cellStyle name="SAPBEXresItemX" xfId="70" xr:uid="{00000000-0005-0000-0000-0000BE000000}"/>
    <cellStyle name="SAPBEXstdData" xfId="71" xr:uid="{00000000-0005-0000-0000-0000BF000000}"/>
    <cellStyle name="SAPBEXstdDataEmph" xfId="72" xr:uid="{00000000-0005-0000-0000-0000C0000000}"/>
    <cellStyle name="SAPBEXstdItem" xfId="73" xr:uid="{00000000-0005-0000-0000-0000C1000000}"/>
    <cellStyle name="SAPBEXstdItemX" xfId="74" xr:uid="{00000000-0005-0000-0000-0000C2000000}"/>
    <cellStyle name="SAPBEXtitle" xfId="75" xr:uid="{00000000-0005-0000-0000-0000C3000000}"/>
    <cellStyle name="SAPBEXunassignedItem" xfId="302" xr:uid="{00000000-0005-0000-0000-0000C4000000}"/>
    <cellStyle name="SAPBEXundefined" xfId="76" xr:uid="{00000000-0005-0000-0000-0000C4000000}"/>
    <cellStyle name="SAPBEXundefined 2" xfId="131" xr:uid="{00000000-0005-0000-0000-0000C5000000}"/>
    <cellStyle name="SAPBEXundefined 3" xfId="130" xr:uid="{00000000-0005-0000-0000-0000C6000000}"/>
    <cellStyle name="Sheet Title" xfId="303" xr:uid="{00000000-0005-0000-0000-0000C6000000}"/>
    <cellStyle name="Slutvärde" xfId="362" xr:uid="{DA4E389C-D2BC-49FB-AE65-50B8A9C0A42D}"/>
    <cellStyle name="Style 25" xfId="77" xr:uid="{00000000-0005-0000-0000-0000C7000000}"/>
    <cellStyle name="Summa" xfId="79" builtinId="25" customBuiltin="1"/>
    <cellStyle name="Summa 2" xfId="324" xr:uid="{00000000-0005-0000-0000-0000C8000000}"/>
    <cellStyle name="Summa 3" xfId="304" xr:uid="{00000000-0005-0000-0000-0000C9000000}"/>
    <cellStyle name="Tusental (0)_LSPmm" xfId="80" xr:uid="{00000000-0005-0000-0000-0000CB000000}"/>
    <cellStyle name="Tusental 10" xfId="103" xr:uid="{00000000-0005-0000-0000-0000CC000000}"/>
    <cellStyle name="Tusental 11" xfId="105" xr:uid="{00000000-0005-0000-0000-0000CD000000}"/>
    <cellStyle name="Tusental 12" xfId="109" xr:uid="{00000000-0005-0000-0000-0000CE000000}"/>
    <cellStyle name="Tusental 13" xfId="111" xr:uid="{00000000-0005-0000-0000-0000CF000000}"/>
    <cellStyle name="Tusental 14" xfId="110" xr:uid="{00000000-0005-0000-0000-0000D0000000}"/>
    <cellStyle name="Tusental 15" xfId="112" xr:uid="{00000000-0005-0000-0000-0000D1000000}"/>
    <cellStyle name="Tusental 16" xfId="113" xr:uid="{00000000-0005-0000-0000-0000D2000000}"/>
    <cellStyle name="Tusental 17" xfId="114" xr:uid="{00000000-0005-0000-0000-0000D3000000}"/>
    <cellStyle name="Tusental 18" xfId="115" xr:uid="{00000000-0005-0000-0000-0000D4000000}"/>
    <cellStyle name="Tusental 19" xfId="116" xr:uid="{00000000-0005-0000-0000-0000D5000000}"/>
    <cellStyle name="Tusental 2" xfId="89" xr:uid="{00000000-0005-0000-0000-0000D6000000}"/>
    <cellStyle name="Tusental 20" xfId="117" xr:uid="{00000000-0005-0000-0000-0000D7000000}"/>
    <cellStyle name="Tusental 21" xfId="118" xr:uid="{00000000-0005-0000-0000-0000D8000000}"/>
    <cellStyle name="Tusental 22" xfId="126" xr:uid="{00000000-0005-0000-0000-0000D9000000}"/>
    <cellStyle name="Tusental 23" xfId="120" xr:uid="{00000000-0005-0000-0000-0000DA000000}"/>
    <cellStyle name="Tusental 24" xfId="124" xr:uid="{00000000-0005-0000-0000-0000DB000000}"/>
    <cellStyle name="Tusental 25" xfId="122" xr:uid="{00000000-0005-0000-0000-0000DC000000}"/>
    <cellStyle name="Tusental 26" xfId="123" xr:uid="{00000000-0005-0000-0000-0000DD000000}"/>
    <cellStyle name="Tusental 27" xfId="141" xr:uid="{00000000-0005-0000-0000-0000DE000000}"/>
    <cellStyle name="Tusental 28" xfId="133" xr:uid="{00000000-0005-0000-0000-0000DF000000}"/>
    <cellStyle name="Tusental 29" xfId="140" xr:uid="{00000000-0005-0000-0000-0000E0000000}"/>
    <cellStyle name="Tusental 3" xfId="92" xr:uid="{00000000-0005-0000-0000-0000E1000000}"/>
    <cellStyle name="Tusental 30" xfId="134" xr:uid="{00000000-0005-0000-0000-0000E2000000}"/>
    <cellStyle name="Tusental 31" xfId="139" xr:uid="{00000000-0005-0000-0000-0000E3000000}"/>
    <cellStyle name="Tusental 32" xfId="135" xr:uid="{00000000-0005-0000-0000-0000E4000000}"/>
    <cellStyle name="Tusental 33" xfId="138" xr:uid="{00000000-0005-0000-0000-0000E5000000}"/>
    <cellStyle name="Tusental 34" xfId="136" xr:uid="{00000000-0005-0000-0000-0000E6000000}"/>
    <cellStyle name="Tusental 35" xfId="137" xr:uid="{00000000-0005-0000-0000-0000E7000000}"/>
    <cellStyle name="Tusental 36" xfId="142" xr:uid="{00000000-0005-0000-0000-0000E8000000}"/>
    <cellStyle name="Tusental 37" xfId="154" xr:uid="{00000000-0005-0000-0000-0000E9000000}"/>
    <cellStyle name="Tusental 38" xfId="146" xr:uid="{00000000-0005-0000-0000-0000EA000000}"/>
    <cellStyle name="Tusental 39" xfId="153" xr:uid="{00000000-0005-0000-0000-0000EB000000}"/>
    <cellStyle name="Tusental 4" xfId="90" xr:uid="{00000000-0005-0000-0000-0000EC000000}"/>
    <cellStyle name="Tusental 40" xfId="147" xr:uid="{00000000-0005-0000-0000-0000ED000000}"/>
    <cellStyle name="Tusental 41" xfId="152" xr:uid="{00000000-0005-0000-0000-0000EE000000}"/>
    <cellStyle name="Tusental 42" xfId="148" xr:uid="{00000000-0005-0000-0000-0000EF000000}"/>
    <cellStyle name="Tusental 43" xfId="151" xr:uid="{00000000-0005-0000-0000-0000F0000000}"/>
    <cellStyle name="Tusental 44" xfId="149" xr:uid="{00000000-0005-0000-0000-0000F1000000}"/>
    <cellStyle name="Tusental 45" xfId="150" xr:uid="{00000000-0005-0000-0000-0000F2000000}"/>
    <cellStyle name="Tusental 46" xfId="155" xr:uid="{00000000-0005-0000-0000-0000F3000000}"/>
    <cellStyle name="Tusental 47" xfId="156" xr:uid="{00000000-0005-0000-0000-0000F4000000}"/>
    <cellStyle name="Tusental 48" xfId="171" xr:uid="{00000000-0005-0000-0000-0000F5000000}"/>
    <cellStyle name="Tusental 49" xfId="165" xr:uid="{00000000-0005-0000-0000-0000F6000000}"/>
    <cellStyle name="Tusental 5" xfId="93" xr:uid="{00000000-0005-0000-0000-0000F7000000}"/>
    <cellStyle name="Tusental 50" xfId="169" xr:uid="{00000000-0005-0000-0000-0000F8000000}"/>
    <cellStyle name="Tusental 51" xfId="167" xr:uid="{00000000-0005-0000-0000-0000F9000000}"/>
    <cellStyle name="Tusental 52" xfId="168" xr:uid="{00000000-0005-0000-0000-0000FA000000}"/>
    <cellStyle name="Tusental 53" xfId="186" xr:uid="{00000000-0005-0000-0000-0000FB000000}"/>
    <cellStyle name="Tusental 54" xfId="184" xr:uid="{00000000-0005-0000-0000-0000FC000000}"/>
    <cellStyle name="Tusental 55" xfId="185" xr:uid="{00000000-0005-0000-0000-0000FD000000}"/>
    <cellStyle name="Tusental 56" xfId="201" xr:uid="{00000000-0005-0000-0000-0000FE000000}"/>
    <cellStyle name="Tusental 57" xfId="198" xr:uid="{00000000-0005-0000-0000-0000FF000000}"/>
    <cellStyle name="Tusental 58" xfId="203" xr:uid="{00000000-0005-0000-0000-000000010000}"/>
    <cellStyle name="Tusental 59" xfId="199" xr:uid="{00000000-0005-0000-0000-000001010000}"/>
    <cellStyle name="Tusental 6" xfId="95" xr:uid="{00000000-0005-0000-0000-000002010000}"/>
    <cellStyle name="Tusental 60" xfId="200" xr:uid="{00000000-0005-0000-0000-000003010000}"/>
    <cellStyle name="Tusental 61" xfId="218" xr:uid="{00000000-0005-0000-0000-000004010000}"/>
    <cellStyle name="Tusental 62" xfId="216" xr:uid="{00000000-0005-0000-0000-000005010000}"/>
    <cellStyle name="Tusental 63" xfId="217" xr:uid="{00000000-0005-0000-0000-000006010000}"/>
    <cellStyle name="Tusental 7" xfId="97" xr:uid="{00000000-0005-0000-0000-000007010000}"/>
    <cellStyle name="Tusental 8" xfId="99" xr:uid="{00000000-0005-0000-0000-000008010000}"/>
    <cellStyle name="Tusental 9" xfId="101" xr:uid="{00000000-0005-0000-0000-000009010000}"/>
    <cellStyle name="Utdata 2" xfId="317" xr:uid="{00000000-0005-0000-0000-0000CD000000}"/>
    <cellStyle name="Utdata 3" xfId="305" xr:uid="{00000000-0005-0000-0000-0000CE000000}"/>
    <cellStyle name="Valuta (0)_LSPmm" xfId="82" xr:uid="{00000000-0005-0000-0000-00000B010000}"/>
    <cellStyle name="Varningstext 2" xfId="321" xr:uid="{00000000-0005-0000-0000-0000D1000000}"/>
    <cellStyle name="Varningstext 3" xfId="306" xr:uid="{00000000-0005-0000-0000-0000D2000000}"/>
    <cellStyle name="Viktigt värde" xfId="231" xr:uid="{FC7F3214-CFF9-4251-B0EB-E69FD4693888}"/>
    <cellStyle name="Warning Text" xfId="83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347.76949999999999</c:v>
                </c:pt>
                <c:pt idx="5">
                  <c:v>360.85910000000001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23.477</c:v>
                </c:pt>
                <c:pt idx="5">
                  <c:v>23.388000000000002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65.804886387518025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8.1307297506202483E-2"/>
          <c:w val="0.90181198476950941"/>
          <c:h val="0.63742741509765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Diagram!$F$19:$P$19</c15:sqref>
                  </c15:fullRef>
                </c:ext>
              </c:extLst>
              <c:f>Diagram!$H$19:$P$19</c:f>
              <c:numCache>
                <c:formatCode>#,##0</c:formatCode>
                <c:ptCount val="9"/>
                <c:pt idx="0">
                  <c:v>329.3646</c:v>
                </c:pt>
                <c:pt idx="1">
                  <c:v>334.56310000000002</c:v>
                </c:pt>
                <c:pt idx="2">
                  <c:v>347.76949999999999</c:v>
                </c:pt>
                <c:pt idx="3">
                  <c:v>360.85910000000001</c:v>
                </c:pt>
                <c:pt idx="4">
                  <c:v>366.53359999999998</c:v>
                </c:pt>
                <c:pt idx="5">
                  <c:v>384.89600000000002</c:v>
                </c:pt>
                <c:pt idx="6">
                  <c:v>391.09199999999998</c:v>
                </c:pt>
                <c:pt idx="7">
                  <c:v>409.38400000000001</c:v>
                </c:pt>
                <c:pt idx="8">
                  <c:v>429.75799999999998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Diagram!$F$20:$P$20</c15:sqref>
                  </c15:fullRef>
                </c:ext>
              </c:extLst>
              <c:f>Diagram!$H$20:$P$20</c:f>
              <c:numCache>
                <c:formatCode>#,##0</c:formatCode>
                <c:ptCount val="9"/>
                <c:pt idx="0">
                  <c:v>15.016400000000001</c:v>
                </c:pt>
                <c:pt idx="1">
                  <c:v>17.837</c:v>
                </c:pt>
                <c:pt idx="2">
                  <c:v>23.477</c:v>
                </c:pt>
                <c:pt idx="3">
                  <c:v>23.388000000000002</c:v>
                </c:pt>
                <c:pt idx="4">
                  <c:v>27.35</c:v>
                </c:pt>
                <c:pt idx="5">
                  <c:v>36.213999999999999</c:v>
                </c:pt>
                <c:pt idx="6">
                  <c:v>39.622</c:v>
                </c:pt>
                <c:pt idx="7">
                  <c:v>44.039000000000001</c:v>
                </c:pt>
                <c:pt idx="8">
                  <c:v>48.85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Diagram!$F$21:$P$21</c15:sqref>
                  </c15:fullRef>
                </c:ext>
              </c:extLst>
              <c:f>Diagram!$H$21:$P$21</c:f>
              <c:numCache>
                <c:formatCode>#,##0</c:formatCode>
                <c:ptCount val="9"/>
                <c:pt idx="0">
                  <c:v>44.545709187318408</c:v>
                </c:pt>
                <c:pt idx="1">
                  <c:v>46.326924687511593</c:v>
                </c:pt>
                <c:pt idx="2">
                  <c:v>55.05668061015119</c:v>
                </c:pt>
                <c:pt idx="3">
                  <c:v>65.804886387518025</c:v>
                </c:pt>
                <c:pt idx="4">
                  <c:v>72.911049288814738</c:v>
                </c:pt>
                <c:pt idx="5">
                  <c:v>70.739199999999997</c:v>
                </c:pt>
                <c:pt idx="6">
                  <c:v>66.478999999999999</c:v>
                </c:pt>
                <c:pt idx="7">
                  <c:v>64.427099999999996</c:v>
                </c:pt>
                <c:pt idx="8">
                  <c:v>65.886499999999998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Diagram!$F$22:$P$22</c15:sqref>
                  </c15:fullRef>
                </c:ext>
              </c:extLst>
              <c:f>Diagram!$H$22:$P$22</c:f>
              <c:numCache>
                <c:formatCode>#,##0</c:formatCode>
                <c:ptCount val="9"/>
                <c:pt idx="0">
                  <c:v>388.92670918731835</c:v>
                </c:pt>
                <c:pt idx="1">
                  <c:v>398.72702468751163</c:v>
                </c:pt>
                <c:pt idx="2">
                  <c:v>426.30318061015117</c:v>
                </c:pt>
                <c:pt idx="3">
                  <c:v>450.05198638751801</c:v>
                </c:pt>
                <c:pt idx="4">
                  <c:v>466.79464928881475</c:v>
                </c:pt>
                <c:pt idx="5">
                  <c:v>491.8492</c:v>
                </c:pt>
                <c:pt idx="6">
                  <c:v>497.19299999999998</c:v>
                </c:pt>
                <c:pt idx="7">
                  <c:v>517.8501</c:v>
                </c:pt>
                <c:pt idx="8">
                  <c:v>544.49450000000002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9778673051712035"/>
          <c:w val="0.64833049293495848"/>
          <c:h val="0.18538826646570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28</xdr:row>
      <xdr:rowOff>28576</xdr:rowOff>
    </xdr:from>
    <xdr:to>
      <xdr:col>25</xdr:col>
      <xdr:colOff>247650</xdr:colOff>
      <xdr:row>54</xdr:row>
      <xdr:rowOff>160338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0.76986</cdr:x>
      <cdr:y>0.7766</cdr:y>
    </cdr:from>
    <cdr:to>
      <cdr:x>0.98082</cdr:x>
      <cdr:y>0.83364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241BB8C-9242-44FC-BB9E-CE0C6C1E79C1}"/>
            </a:ext>
          </a:extLst>
        </cdr:cNvPr>
        <cdr:cNvSpPr txBox="1"/>
      </cdr:nvSpPr>
      <cdr:spPr>
        <a:xfrm xmlns:a="http://schemas.openxmlformats.org/drawingml/2006/main">
          <a:off x="5353050" y="3371849"/>
          <a:ext cx="1466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9D8A75D-CCB6-4A1D-9C0A-9DEE820DC259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6F6752BC-F76F-40B9-A6D9-AFB05864AC98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0.01536</cdr:y>
    </cdr:from>
    <cdr:to>
      <cdr:x>0.20685</cdr:x>
      <cdr:y>0.08994</cdr:y>
    </cdr:to>
    <cdr:sp macro="" textlink="">
      <cdr:nvSpPr>
        <cdr:cNvPr id="5" name="textruta 4">
          <a:extLst xmlns:a="http://schemas.openxmlformats.org/drawingml/2006/main">
            <a:ext uri="{FF2B5EF4-FFF2-40B4-BE49-F238E27FC236}">
              <a16:creationId xmlns:a16="http://schemas.microsoft.com/office/drawing/2014/main" id="{22CE2ADB-278D-4D71-9016-6FB5FE657A83}"/>
            </a:ext>
          </a:extLst>
        </cdr:cNvPr>
        <cdr:cNvSpPr txBox="1"/>
      </cdr:nvSpPr>
      <cdr:spPr>
        <a:xfrm xmlns:a="http://schemas.openxmlformats.org/drawingml/2006/main">
          <a:off x="0" y="66674"/>
          <a:ext cx="1438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Miljarder kronor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V275"/>
  <sheetViews>
    <sheetView tabSelected="1" zoomScale="90" zoomScaleNormal="90" workbookViewId="0">
      <pane xSplit="1" ySplit="3" topLeftCell="B291" activePane="bottomRight" state="frozen"/>
      <selection pane="topRight" activeCell="B1" sqref="B1"/>
      <selection pane="bottomLeft" activeCell="A4" sqref="A4"/>
      <selection pane="bottomRight" activeCell="I195" sqref="I195"/>
    </sheetView>
  </sheetViews>
  <sheetFormatPr defaultColWidth="9.26953125" defaultRowHeight="12.5" x14ac:dyDescent="0.25"/>
  <cols>
    <col min="1" max="1" width="0.453125" style="6" customWidth="1"/>
    <col min="2" max="2" width="2.54296875" style="6" customWidth="1"/>
    <col min="3" max="3" width="1.7265625" style="6" customWidth="1"/>
    <col min="4" max="4" width="2" style="6" customWidth="1"/>
    <col min="5" max="5" width="47.26953125" style="6" customWidth="1"/>
    <col min="6" max="11" width="13.7265625" style="6" customWidth="1"/>
    <col min="12" max="13" width="13.453125" style="6" customWidth="1"/>
    <col min="14" max="14" width="13.7265625" style="6" customWidth="1"/>
    <col min="15" max="16" width="14.7265625" style="6" customWidth="1"/>
    <col min="17" max="16384" width="9.26953125" style="6"/>
  </cols>
  <sheetData>
    <row r="1" spans="1:16" s="3" customFormat="1" ht="17.5" x14ac:dyDescent="0.35">
      <c r="A1" s="22" t="s">
        <v>0</v>
      </c>
    </row>
    <row r="2" spans="1:16" s="3" customFormat="1" ht="13.5" customHeight="1" x14ac:dyDescent="0.35">
      <c r="A2" s="23"/>
      <c r="C2" s="21"/>
      <c r="D2" s="21"/>
      <c r="E2" s="21"/>
    </row>
    <row r="3" spans="1:16" s="3" customFormat="1" ht="15.5" x14ac:dyDescent="0.35">
      <c r="A3" s="24" t="s">
        <v>1</v>
      </c>
      <c r="B3" s="21"/>
      <c r="C3" s="21"/>
      <c r="D3" s="21"/>
      <c r="E3" s="2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ht="15.5" x14ac:dyDescent="0.35">
      <c r="A4" s="8"/>
      <c r="B4" s="21"/>
      <c r="C4" s="21"/>
      <c r="D4" s="21"/>
      <c r="E4" s="21"/>
    </row>
    <row r="5" spans="1:16" ht="15.5" x14ac:dyDescent="0.35">
      <c r="A5" s="8"/>
      <c r="B5" s="21" t="s">
        <v>2</v>
      </c>
      <c r="C5" s="21"/>
      <c r="D5" s="21"/>
      <c r="E5" s="21"/>
      <c r="F5" s="17">
        <v>4.8449725571437341</v>
      </c>
      <c r="G5" s="17">
        <v>3.8208242024225347</v>
      </c>
      <c r="H5" s="17">
        <v>0.77933029937333753</v>
      </c>
      <c r="I5" s="63">
        <v>6.1772877256943248</v>
      </c>
      <c r="J5" s="63">
        <v>6.6936082359822624</v>
      </c>
      <c r="K5" s="63">
        <v>5.3448628540027521</v>
      </c>
      <c r="L5" s="63">
        <v>3.7207231038024924</v>
      </c>
      <c r="M5" s="63">
        <v>3.3733647892548957</v>
      </c>
      <c r="N5" s="63">
        <v>4.5940959055639663</v>
      </c>
      <c r="O5" s="63">
        <v>4.9803512699756691</v>
      </c>
      <c r="P5" s="63">
        <v>4.1437393266266831</v>
      </c>
    </row>
    <row r="6" spans="1:16" ht="15.5" x14ac:dyDescent="0.35">
      <c r="A6" s="8"/>
      <c r="B6" s="21" t="s">
        <v>3</v>
      </c>
      <c r="C6" s="21"/>
      <c r="D6" s="21"/>
      <c r="E6" s="21"/>
      <c r="F6" s="17">
        <v>2.7519051651142989</v>
      </c>
      <c r="G6" s="17">
        <v>3.9142974866089864</v>
      </c>
      <c r="H6" s="17">
        <v>4.6292663789721411</v>
      </c>
      <c r="I6" s="63">
        <v>2.887139107611536</v>
      </c>
      <c r="J6" s="63">
        <v>4.0087463556851333</v>
      </c>
      <c r="K6" s="63">
        <v>3.7841625788367139</v>
      </c>
      <c r="L6" s="63">
        <v>4.0175557056043365</v>
      </c>
      <c r="M6" s="63">
        <v>3.4079844206426513</v>
      </c>
      <c r="N6" s="63">
        <v>3.3584431889516653</v>
      </c>
      <c r="O6" s="63">
        <v>3.4011539629517085</v>
      </c>
      <c r="P6" s="63">
        <v>3.3773861967694607</v>
      </c>
    </row>
    <row r="7" spans="1:16" ht="15.5" x14ac:dyDescent="0.35">
      <c r="A7" s="8"/>
      <c r="B7" s="21"/>
      <c r="C7" s="21"/>
      <c r="D7" s="21"/>
      <c r="E7" s="21"/>
      <c r="F7" s="3"/>
      <c r="G7" s="3"/>
      <c r="H7" s="3"/>
      <c r="I7" s="64"/>
      <c r="J7" s="64"/>
      <c r="K7" s="64"/>
      <c r="L7" s="64"/>
      <c r="M7" s="64"/>
      <c r="N7" s="64"/>
      <c r="O7" s="64"/>
      <c r="P7" s="64"/>
    </row>
    <row r="8" spans="1:16" ht="15.5" x14ac:dyDescent="0.35">
      <c r="A8" s="8"/>
      <c r="B8" s="21" t="s">
        <v>4</v>
      </c>
      <c r="C8" s="21"/>
      <c r="D8" s="21"/>
      <c r="E8" s="21"/>
      <c r="F8" s="17">
        <v>1.502305817910865</v>
      </c>
      <c r="G8" s="17">
        <v>0.66265896871218199</v>
      </c>
      <c r="H8" s="17">
        <v>-1.235784535940232</v>
      </c>
      <c r="I8" s="63">
        <v>0.94791458790659533</v>
      </c>
      <c r="J8" s="63">
        <v>2.7775032124147447</v>
      </c>
      <c r="K8" s="63">
        <v>1.3675706866705273</v>
      </c>
      <c r="L8" s="63">
        <v>-0.53129921633365829</v>
      </c>
      <c r="M8" s="63">
        <v>0.12208847599244343</v>
      </c>
      <c r="N8" s="63">
        <v>1.0422025340573571</v>
      </c>
      <c r="O8" s="63">
        <v>1.3388143007995179</v>
      </c>
      <c r="P8" s="63">
        <v>0.73499311525435651</v>
      </c>
    </row>
    <row r="9" spans="1:16" ht="15.5" x14ac:dyDescent="0.35">
      <c r="A9" s="8"/>
      <c r="B9" s="21" t="s">
        <v>5</v>
      </c>
      <c r="C9" s="21"/>
      <c r="D9" s="21"/>
      <c r="E9" s="21"/>
      <c r="F9" s="4">
        <v>5040.3</v>
      </c>
      <c r="G9" s="4">
        <v>5073.7</v>
      </c>
      <c r="H9" s="4">
        <v>5011</v>
      </c>
      <c r="I9" s="65">
        <v>5058.5</v>
      </c>
      <c r="J9" s="65">
        <v>5199</v>
      </c>
      <c r="K9" s="65">
        <v>5270.1</v>
      </c>
      <c r="L9" s="65">
        <v>5242.1000000000004</v>
      </c>
      <c r="M9" s="65">
        <v>5248.5</v>
      </c>
      <c r="N9" s="65">
        <v>5303.2</v>
      </c>
      <c r="O9" s="65">
        <v>5374.2</v>
      </c>
      <c r="P9" s="65">
        <v>5413.7</v>
      </c>
    </row>
    <row r="10" spans="1:16" ht="15.5" x14ac:dyDescent="0.35">
      <c r="A10" s="8"/>
      <c r="B10" s="21"/>
      <c r="C10" s="21"/>
      <c r="D10" s="21"/>
      <c r="E10" s="21"/>
      <c r="F10" s="3"/>
      <c r="G10" s="3"/>
      <c r="H10" s="3"/>
      <c r="I10" s="64"/>
      <c r="J10" s="64"/>
      <c r="K10" s="64"/>
      <c r="L10" s="64"/>
      <c r="M10" s="64"/>
      <c r="N10" s="64"/>
      <c r="O10" s="64"/>
      <c r="P10" s="64"/>
    </row>
    <row r="11" spans="1:16" ht="15.5" x14ac:dyDescent="0.35">
      <c r="A11" s="8"/>
      <c r="B11" s="21" t="s">
        <v>6</v>
      </c>
      <c r="C11" s="21"/>
      <c r="D11" s="21"/>
      <c r="E11" s="21"/>
      <c r="F11" s="17">
        <v>6.5156910750055639</v>
      </c>
      <c r="G11" s="17">
        <v>6.9660407804019355</v>
      </c>
      <c r="H11" s="17">
        <v>8.5351829880441734</v>
      </c>
      <c r="I11" s="63">
        <v>8.8114938799055391</v>
      </c>
      <c r="J11" s="63">
        <v>7.4927492393373774</v>
      </c>
      <c r="K11" s="63">
        <v>7.6993134370183558</v>
      </c>
      <c r="L11" s="63">
        <v>8.4094840389285892</v>
      </c>
      <c r="M11" s="63">
        <v>8.4940200146448603</v>
      </c>
      <c r="N11" s="63">
        <v>8.2110218775962327</v>
      </c>
      <c r="O11" s="63">
        <v>7.5915195075399362</v>
      </c>
      <c r="P11" s="63">
        <v>7.3329795792608818</v>
      </c>
    </row>
    <row r="12" spans="1:16" ht="15.5" x14ac:dyDescent="0.35">
      <c r="A12" s="8"/>
      <c r="B12" s="21"/>
      <c r="C12" s="21"/>
      <c r="D12" s="21"/>
      <c r="E12" s="21"/>
      <c r="F12" s="3"/>
      <c r="G12" s="3"/>
      <c r="H12" s="3"/>
      <c r="I12" s="64"/>
      <c r="J12" s="64"/>
      <c r="K12" s="64"/>
      <c r="L12" s="64"/>
      <c r="M12" s="64"/>
      <c r="N12" s="64"/>
      <c r="O12" s="64"/>
      <c r="P12" s="64"/>
    </row>
    <row r="13" spans="1:16" ht="15.5" x14ac:dyDescent="0.35">
      <c r="A13" s="8"/>
      <c r="B13" s="21" t="s">
        <v>7</v>
      </c>
      <c r="C13" s="21"/>
      <c r="D13" s="21"/>
      <c r="E13" s="21"/>
      <c r="F13" s="17">
        <v>1.9527490608798104</v>
      </c>
      <c r="G13" s="17">
        <v>1.7844092570036496</v>
      </c>
      <c r="H13" s="17">
        <v>0.49661939807337241</v>
      </c>
      <c r="I13" s="63">
        <v>2.1642057632769607</v>
      </c>
      <c r="J13" s="63">
        <v>8.3685422069407664</v>
      </c>
      <c r="K13" s="63">
        <v>8.5504557554246787</v>
      </c>
      <c r="L13" s="63">
        <v>2.860964553763834</v>
      </c>
      <c r="M13" s="63">
        <v>-0.39011703511053764</v>
      </c>
      <c r="N13" s="63">
        <v>1.0443864229765065</v>
      </c>
      <c r="O13" s="63">
        <v>2.4045363192650049</v>
      </c>
      <c r="P13" s="63">
        <v>2.7803088712880619</v>
      </c>
    </row>
    <row r="14" spans="1:16" ht="15.5" x14ac:dyDescent="0.35">
      <c r="A14" s="8"/>
      <c r="B14" s="21"/>
      <c r="C14" s="21"/>
      <c r="D14" s="21"/>
      <c r="E14" s="21"/>
      <c r="F14" s="3"/>
      <c r="G14" s="3"/>
      <c r="H14" s="3"/>
      <c r="I14" s="64"/>
      <c r="J14" s="64"/>
      <c r="K14" s="64"/>
      <c r="L14" s="64"/>
      <c r="M14" s="64"/>
      <c r="N14" s="64"/>
      <c r="O14" s="64"/>
      <c r="P14" s="64"/>
    </row>
    <row r="15" spans="1:16" ht="15.5" x14ac:dyDescent="0.35">
      <c r="A15" s="8"/>
      <c r="B15" s="21" t="s">
        <v>8</v>
      </c>
      <c r="C15" s="21"/>
      <c r="D15" s="21"/>
      <c r="E15" s="21"/>
      <c r="F15" s="18">
        <v>170.73</v>
      </c>
      <c r="G15" s="18">
        <v>175.96</v>
      </c>
      <c r="H15" s="18">
        <v>182.58</v>
      </c>
      <c r="I15" s="66">
        <v>186.52</v>
      </c>
      <c r="J15" s="66">
        <v>194.19</v>
      </c>
      <c r="K15" s="66">
        <v>203.13</v>
      </c>
      <c r="L15" s="66">
        <v>208.41</v>
      </c>
      <c r="M15" s="66">
        <v>220.23</v>
      </c>
      <c r="N15" s="66">
        <v>225.86</v>
      </c>
      <c r="O15" s="66">
        <v>235.72</v>
      </c>
      <c r="P15" s="66">
        <v>245.92</v>
      </c>
    </row>
    <row r="16" spans="1:16" ht="15.5" x14ac:dyDescent="0.35">
      <c r="A16" s="8"/>
      <c r="B16" s="21" t="s">
        <v>9</v>
      </c>
      <c r="C16" s="21"/>
      <c r="D16" s="21"/>
      <c r="E16" s="21"/>
      <c r="F16" s="18"/>
      <c r="G16" s="19"/>
      <c r="H16" s="18"/>
      <c r="I16" s="68"/>
      <c r="J16" s="62"/>
      <c r="K16" s="62"/>
      <c r="L16" s="62"/>
      <c r="M16" s="62"/>
      <c r="N16" s="62"/>
      <c r="O16" s="62"/>
      <c r="P16" s="62"/>
    </row>
    <row r="17" spans="1:16" ht="15.5" x14ac:dyDescent="0.35">
      <c r="A17" s="8"/>
      <c r="B17" s="3"/>
      <c r="C17" s="21"/>
      <c r="D17" s="21"/>
      <c r="E17" s="21"/>
      <c r="F17" s="20"/>
      <c r="G17" s="20"/>
      <c r="H17" s="20"/>
      <c r="I17" s="67"/>
      <c r="J17" s="67"/>
      <c r="K17" s="67"/>
      <c r="L17" s="67"/>
      <c r="M17" s="67"/>
      <c r="N17" s="67"/>
      <c r="O17" s="67"/>
      <c r="P17" s="67"/>
    </row>
    <row r="18" spans="1:16" ht="15.5" x14ac:dyDescent="0.35">
      <c r="A18" s="8"/>
      <c r="B18" s="21" t="s">
        <v>10</v>
      </c>
      <c r="C18" s="21"/>
      <c r="D18" s="21"/>
      <c r="E18" s="21"/>
      <c r="F18" s="4">
        <v>45500</v>
      </c>
      <c r="G18" s="4">
        <v>46500</v>
      </c>
      <c r="H18" s="4">
        <v>47300</v>
      </c>
      <c r="I18" s="65">
        <v>47600</v>
      </c>
      <c r="J18" s="65">
        <v>48300</v>
      </c>
      <c r="K18" s="65">
        <v>52500</v>
      </c>
      <c r="L18" s="65">
        <v>57300</v>
      </c>
      <c r="M18" s="65">
        <v>58800</v>
      </c>
      <c r="N18" s="65">
        <v>58300</v>
      </c>
      <c r="O18" s="65">
        <v>59000</v>
      </c>
      <c r="P18" s="65">
        <v>60500</v>
      </c>
    </row>
    <row r="19" spans="1:16" ht="15.5" x14ac:dyDescent="0.35">
      <c r="A19" s="8"/>
      <c r="B19" s="21" t="s">
        <v>11</v>
      </c>
      <c r="C19" s="21"/>
      <c r="D19" s="21"/>
      <c r="E19" s="21"/>
      <c r="F19" s="4">
        <v>62500</v>
      </c>
      <c r="G19" s="4">
        <v>64400</v>
      </c>
      <c r="H19" s="4">
        <v>66800</v>
      </c>
      <c r="I19" s="65">
        <v>68200</v>
      </c>
      <c r="J19" s="65">
        <v>71000</v>
      </c>
      <c r="K19" s="65">
        <v>74300</v>
      </c>
      <c r="L19" s="65">
        <v>76200</v>
      </c>
      <c r="M19" s="65">
        <v>80600</v>
      </c>
      <c r="N19" s="65">
        <v>82600</v>
      </c>
      <c r="O19" s="65">
        <v>86200</v>
      </c>
      <c r="P19" s="65">
        <v>90000</v>
      </c>
    </row>
    <row r="20" spans="1:16" ht="15.5" x14ac:dyDescent="0.35">
      <c r="A20" s="8"/>
      <c r="B20" s="21"/>
      <c r="C20" s="21"/>
      <c r="D20" s="21"/>
      <c r="E20" s="21"/>
      <c r="F20" s="3"/>
      <c r="G20" s="3"/>
      <c r="H20" s="3"/>
      <c r="I20" s="64"/>
      <c r="J20" s="64"/>
      <c r="K20" s="64"/>
      <c r="L20" s="64"/>
      <c r="M20" s="64"/>
      <c r="N20" s="64"/>
      <c r="O20" s="64"/>
      <c r="P20" s="64"/>
    </row>
    <row r="21" spans="1:16" ht="15.5" x14ac:dyDescent="0.35">
      <c r="A21" s="8"/>
      <c r="B21" s="21" t="s">
        <v>12</v>
      </c>
      <c r="C21" s="21"/>
      <c r="D21" s="21"/>
      <c r="E21" s="21"/>
      <c r="F21" s="17">
        <v>0.9462713205704576</v>
      </c>
      <c r="G21" s="17">
        <v>1.5595549847380541</v>
      </c>
      <c r="H21" s="17">
        <v>1.5356063592169233</v>
      </c>
      <c r="I21" s="63">
        <v>1.2422561182731329</v>
      </c>
      <c r="J21" s="63">
        <v>1.6376156316403323</v>
      </c>
      <c r="K21" s="63">
        <v>3.9109657947686172</v>
      </c>
      <c r="L21" s="63">
        <v>5.2372019847513052</v>
      </c>
      <c r="M21" s="63">
        <v>4.5366989621366871</v>
      </c>
      <c r="N21" s="63">
        <v>2.9014603558757956</v>
      </c>
      <c r="O21" s="63">
        <v>2</v>
      </c>
      <c r="P21" s="63">
        <v>2</v>
      </c>
    </row>
    <row r="22" spans="1:16" ht="15.5" x14ac:dyDescent="0.35">
      <c r="A22" s="8"/>
      <c r="B22" s="21"/>
      <c r="C22" s="21"/>
      <c r="D22" s="21"/>
      <c r="E22" s="21"/>
      <c r="F22" s="3"/>
      <c r="G22" s="3"/>
      <c r="H22" s="3"/>
      <c r="I22" s="64"/>
      <c r="J22" s="64"/>
      <c r="K22" s="64"/>
      <c r="L22" s="64"/>
      <c r="M22" s="64"/>
      <c r="N22" s="64"/>
      <c r="O22" s="64"/>
      <c r="P22" s="64"/>
    </row>
    <row r="23" spans="1:16" ht="15.5" x14ac:dyDescent="0.35">
      <c r="A23" s="8"/>
      <c r="B23" s="21" t="s">
        <v>13</v>
      </c>
      <c r="C23" s="21"/>
      <c r="D23" s="21"/>
      <c r="E23" s="21"/>
      <c r="F23" s="17">
        <v>-0.69</v>
      </c>
      <c r="G23" s="17">
        <v>-0.42</v>
      </c>
      <c r="H23" s="17">
        <v>-0.14000000000000001</v>
      </c>
      <c r="I23" s="63">
        <v>-0.19</v>
      </c>
      <c r="J23" s="63">
        <v>0.74</v>
      </c>
      <c r="K23" s="63">
        <v>3.57</v>
      </c>
      <c r="L23" s="63">
        <v>3.47</v>
      </c>
      <c r="M23" s="63">
        <v>1.72</v>
      </c>
      <c r="N23" s="63">
        <v>1.55</v>
      </c>
      <c r="O23" s="63">
        <v>1.88</v>
      </c>
      <c r="P23" s="63">
        <v>2.38</v>
      </c>
    </row>
    <row r="24" spans="1:16" ht="15.5" x14ac:dyDescent="0.35">
      <c r="A24" s="8"/>
      <c r="B24" s="21" t="s">
        <v>14</v>
      </c>
      <c r="C24" s="21"/>
      <c r="D24" s="21"/>
      <c r="E24" s="21"/>
      <c r="F24" s="17">
        <v>-0.68</v>
      </c>
      <c r="G24" s="17">
        <v>-0.41</v>
      </c>
      <c r="H24" s="17">
        <v>-0.15</v>
      </c>
      <c r="I24" s="63">
        <v>-0.18</v>
      </c>
      <c r="J24" s="63">
        <v>0.88</v>
      </c>
      <c r="K24" s="63">
        <v>3.54</v>
      </c>
      <c r="L24" s="63">
        <v>3.29</v>
      </c>
      <c r="M24" s="63">
        <v>1.73</v>
      </c>
      <c r="N24" s="63">
        <v>1.58</v>
      </c>
      <c r="O24" s="63">
        <v>1.91</v>
      </c>
      <c r="P24" s="63">
        <v>2.41</v>
      </c>
    </row>
    <row r="25" spans="1:16" ht="15.5" x14ac:dyDescent="0.35">
      <c r="A25" s="8"/>
      <c r="B25" s="21" t="s">
        <v>15</v>
      </c>
      <c r="C25" s="21"/>
      <c r="D25" s="21"/>
      <c r="E25" s="21"/>
      <c r="F25" s="17">
        <v>0.08</v>
      </c>
      <c r="G25" s="17">
        <v>-0.35</v>
      </c>
      <c r="H25" s="17">
        <v>-0.28999999999999998</v>
      </c>
      <c r="I25" s="63">
        <v>-0.04</v>
      </c>
      <c r="J25" s="63">
        <v>1.57</v>
      </c>
      <c r="K25" s="63">
        <v>2.63</v>
      </c>
      <c r="L25" s="63">
        <v>2.11</v>
      </c>
      <c r="M25" s="63">
        <v>1.92</v>
      </c>
      <c r="N25" s="63">
        <v>2.2000000000000002</v>
      </c>
      <c r="O25" s="63">
        <v>2.4700000000000002</v>
      </c>
      <c r="P25" s="63">
        <v>2.65</v>
      </c>
    </row>
    <row r="26" spans="1:16" ht="15.5" x14ac:dyDescent="0.35">
      <c r="A26" s="8"/>
      <c r="B26" s="21" t="s">
        <v>16</v>
      </c>
      <c r="C26" s="21"/>
      <c r="D26" s="21"/>
      <c r="E26" s="21"/>
      <c r="F26" s="17">
        <v>0.65</v>
      </c>
      <c r="G26" s="17">
        <v>0.09</v>
      </c>
      <c r="H26" s="17">
        <v>-0.04</v>
      </c>
      <c r="I26" s="63">
        <v>0.27</v>
      </c>
      <c r="J26" s="63">
        <v>1.52</v>
      </c>
      <c r="K26" s="63">
        <v>2.5099999999999998</v>
      </c>
      <c r="L26" s="63">
        <v>2.19</v>
      </c>
      <c r="M26" s="63">
        <v>2.09</v>
      </c>
      <c r="N26" s="63">
        <v>2.3199999999999998</v>
      </c>
      <c r="O26" s="63">
        <v>2.5499999999999998</v>
      </c>
      <c r="P26" s="63">
        <v>2.73</v>
      </c>
    </row>
    <row r="27" spans="1:16" ht="15.5" x14ac:dyDescent="0.35">
      <c r="A27" s="8"/>
      <c r="B27" s="21"/>
      <c r="C27" s="21"/>
      <c r="D27" s="21"/>
      <c r="E27" s="21"/>
      <c r="F27" s="3"/>
      <c r="G27" s="3"/>
      <c r="H27" s="3"/>
      <c r="I27" s="64"/>
      <c r="J27" s="64"/>
      <c r="K27" s="64"/>
      <c r="L27" s="64"/>
      <c r="M27" s="64"/>
      <c r="N27" s="64"/>
      <c r="O27" s="64"/>
      <c r="P27" s="64"/>
    </row>
    <row r="28" spans="1:16" ht="15.5" x14ac:dyDescent="0.35">
      <c r="A28" s="8"/>
      <c r="B28" s="21" t="s">
        <v>17</v>
      </c>
      <c r="C28" s="21"/>
      <c r="D28" s="21"/>
      <c r="E28" s="21"/>
      <c r="F28" s="17">
        <v>3.3196436149738995</v>
      </c>
      <c r="G28" s="17">
        <v>2.1579496731811476</v>
      </c>
      <c r="H28" s="17">
        <v>-2.3713351934181337</v>
      </c>
      <c r="I28" s="63">
        <v>0</v>
      </c>
      <c r="J28" s="63">
        <v>1.4728464641622141</v>
      </c>
      <c r="K28" s="63">
        <v>-0.28510085422640552</v>
      </c>
      <c r="L28" s="63">
        <v>0.49554478435247518</v>
      </c>
      <c r="M28" s="63">
        <v>1.2105343890995712</v>
      </c>
      <c r="N28" s="63">
        <v>3.1131231877943533</v>
      </c>
      <c r="O28" s="63">
        <v>2.7478566974556973</v>
      </c>
      <c r="P28" s="63">
        <v>1.6606634809253285</v>
      </c>
    </row>
    <row r="29" spans="1:16" ht="15.5" x14ac:dyDescent="0.35">
      <c r="A29" s="8"/>
      <c r="B29" s="21" t="s">
        <v>18</v>
      </c>
      <c r="C29" s="21"/>
      <c r="D29" s="21"/>
      <c r="E29" s="21"/>
      <c r="F29" s="17">
        <v>4.3936836743210028</v>
      </c>
      <c r="G29" s="17">
        <v>4.5836572909836226</v>
      </c>
      <c r="H29" s="17">
        <v>-0.21944229851796893</v>
      </c>
      <c r="I29" s="63">
        <v>0</v>
      </c>
      <c r="J29" s="63">
        <v>7.3256008004573214</v>
      </c>
      <c r="K29" s="63">
        <v>5.8464392841110158</v>
      </c>
      <c r="L29" s="63">
        <v>3.1991214083110897</v>
      </c>
      <c r="M29" s="63">
        <v>1.8224280116281522</v>
      </c>
      <c r="N29" s="63">
        <v>4.6663130006328934</v>
      </c>
      <c r="O29" s="63">
        <v>4.9755619092708647</v>
      </c>
      <c r="P29" s="63">
        <v>3.9384261854136682</v>
      </c>
    </row>
    <row r="30" spans="1:16" ht="15.5" x14ac:dyDescent="0.35">
      <c r="A30" s="8"/>
      <c r="B30" s="21" t="s">
        <v>19</v>
      </c>
      <c r="C30" s="21"/>
      <c r="D30" s="21"/>
      <c r="E30" s="21"/>
      <c r="F30" s="4">
        <v>4828.3059999999996</v>
      </c>
      <c r="G30" s="4">
        <v>5049.6189999999997</v>
      </c>
      <c r="H30" s="4">
        <v>5038.5379999999996</v>
      </c>
      <c r="I30" s="65">
        <v>5464.8760000000002</v>
      </c>
      <c r="J30" s="65">
        <v>5865.2110000000002</v>
      </c>
      <c r="K30" s="65">
        <v>6208.1170000000002</v>
      </c>
      <c r="L30" s="65">
        <v>6406.7222000000002</v>
      </c>
      <c r="M30" s="65">
        <v>6523.4800999999998</v>
      </c>
      <c r="N30" s="65">
        <v>6827.8860999999997</v>
      </c>
      <c r="O30" s="65">
        <v>7167.6117999999997</v>
      </c>
      <c r="P30" s="65">
        <v>7449.9029</v>
      </c>
    </row>
    <row r="31" spans="1:16" ht="15.5" x14ac:dyDescent="0.35">
      <c r="A31" s="8"/>
      <c r="B31" s="12"/>
      <c r="C31" s="8"/>
      <c r="D31" s="8"/>
      <c r="E31" s="8"/>
    </row>
    <row r="32" spans="1:16" ht="15.5" x14ac:dyDescent="0.35">
      <c r="A32" s="8"/>
      <c r="C32" s="8"/>
      <c r="D32" s="8"/>
      <c r="E32" s="8"/>
    </row>
    <row r="33" spans="1:16" s="27" customFormat="1" ht="17.5" x14ac:dyDescent="0.35">
      <c r="A33" s="25" t="s">
        <v>20</v>
      </c>
      <c r="B33" s="26"/>
      <c r="F33" s="25">
        <v>2018</v>
      </c>
      <c r="G33" s="25">
        <v>2019</v>
      </c>
      <c r="H33" s="25">
        <v>2020</v>
      </c>
      <c r="I33" s="25">
        <v>2021</v>
      </c>
      <c r="J33" s="25">
        <v>2022</v>
      </c>
      <c r="K33" s="25">
        <v>2023</v>
      </c>
      <c r="L33" s="25">
        <v>2024</v>
      </c>
      <c r="M33" s="25">
        <v>2025</v>
      </c>
      <c r="N33" s="25">
        <v>2026</v>
      </c>
      <c r="O33" s="25">
        <v>2027</v>
      </c>
      <c r="P33" s="25">
        <v>2028</v>
      </c>
    </row>
    <row r="34" spans="1:16" ht="15.5" x14ac:dyDescent="0.35">
      <c r="A34" s="8"/>
      <c r="B34" s="8"/>
      <c r="C34" s="8"/>
      <c r="D34" s="8"/>
      <c r="E34" s="8"/>
    </row>
    <row r="35" spans="1:16" s="1" customFormat="1" ht="42.75" customHeight="1" x14ac:dyDescent="0.3">
      <c r="A35" s="28" t="s">
        <v>21</v>
      </c>
      <c r="B35" s="29"/>
      <c r="C35" s="29"/>
      <c r="D35" s="29"/>
      <c r="E35" s="29"/>
      <c r="G35" s="30"/>
      <c r="H35" s="30"/>
    </row>
    <row r="36" spans="1:16" s="3" customFormat="1" ht="19.5" customHeight="1" thickBot="1" x14ac:dyDescent="0.35">
      <c r="A36" s="24"/>
      <c r="B36" s="31" t="s">
        <v>22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16" thickTop="1" x14ac:dyDescent="0.35">
      <c r="A37" s="24"/>
      <c r="B37" s="21"/>
      <c r="C37" s="24" t="s">
        <v>23</v>
      </c>
      <c r="D37" s="24"/>
      <c r="E37" s="24"/>
      <c r="F37" s="30">
        <v>13142095</v>
      </c>
      <c r="G37" s="30">
        <v>13174828</v>
      </c>
      <c r="H37" s="30">
        <v>14385887</v>
      </c>
      <c r="I37" s="30">
        <v>14043735</v>
      </c>
      <c r="J37" s="30">
        <v>17387175</v>
      </c>
      <c r="K37" s="30">
        <v>26149931</v>
      </c>
      <c r="L37" s="30">
        <v>33254882</v>
      </c>
      <c r="M37" s="30">
        <v>32276200</v>
      </c>
      <c r="N37" s="30">
        <v>28572500</v>
      </c>
      <c r="O37" s="30">
        <v>27228000</v>
      </c>
      <c r="P37" s="30">
        <v>27238400</v>
      </c>
    </row>
    <row r="38" spans="1:16" s="3" customFormat="1" ht="14.15" customHeight="1" x14ac:dyDescent="0.35">
      <c r="A38" s="24"/>
      <c r="B38" s="21"/>
      <c r="C38" s="21"/>
      <c r="D38" s="21"/>
      <c r="E38" s="21"/>
    </row>
    <row r="39" spans="1:16" s="3" customFormat="1" ht="14.15" customHeight="1" x14ac:dyDescent="0.35">
      <c r="A39" s="24"/>
      <c r="B39" s="21"/>
      <c r="C39" s="21"/>
      <c r="D39" s="21" t="s">
        <v>24</v>
      </c>
      <c r="E39" s="21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5151800</v>
      </c>
      <c r="L39" s="4">
        <v>5090461</v>
      </c>
      <c r="M39" s="4">
        <v>4235000</v>
      </c>
      <c r="N39" s="4">
        <v>3344000</v>
      </c>
      <c r="O39" s="4">
        <v>2661000</v>
      </c>
      <c r="P39" s="4">
        <v>2124000</v>
      </c>
    </row>
    <row r="40" spans="1:16" s="3" customFormat="1" ht="15.5" x14ac:dyDescent="0.35">
      <c r="A40" s="24"/>
      <c r="B40" s="21"/>
      <c r="C40" s="21"/>
      <c r="D40" s="21" t="s">
        <v>25</v>
      </c>
      <c r="E40" s="21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20992258</v>
      </c>
      <c r="L40" s="4">
        <v>28158744</v>
      </c>
      <c r="M40" s="4">
        <v>28036000</v>
      </c>
      <c r="N40" s="4">
        <v>25224000</v>
      </c>
      <c r="O40" s="4">
        <v>24563000</v>
      </c>
      <c r="P40" s="4">
        <v>25111000</v>
      </c>
    </row>
    <row r="41" spans="1:16" s="3" customFormat="1" ht="12.75" customHeight="1" x14ac:dyDescent="0.35">
      <c r="A41" s="24"/>
      <c r="B41" s="21"/>
      <c r="C41" s="21"/>
      <c r="D41" s="21"/>
      <c r="E41" s="21"/>
    </row>
    <row r="42" spans="1:16" s="3" customFormat="1" ht="15.5" x14ac:dyDescent="0.35">
      <c r="A42" s="24"/>
      <c r="B42" s="21"/>
      <c r="C42" s="21"/>
      <c r="D42" s="21" t="s">
        <v>26</v>
      </c>
      <c r="E42" s="21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1056500</v>
      </c>
      <c r="L42" s="4">
        <v>1228200</v>
      </c>
      <c r="M42" s="4">
        <v>1208600</v>
      </c>
      <c r="N42" s="4">
        <v>1128600</v>
      </c>
      <c r="O42" s="4">
        <v>1050100</v>
      </c>
      <c r="P42" s="4">
        <v>1014700</v>
      </c>
    </row>
    <row r="43" spans="1:16" s="3" customFormat="1" ht="12" customHeight="1" x14ac:dyDescent="0.35">
      <c r="A43" s="24"/>
      <c r="B43" s="21"/>
      <c r="C43" s="21"/>
      <c r="D43" s="21"/>
      <c r="E43" s="21"/>
    </row>
    <row r="44" spans="1:16" s="3" customFormat="1" ht="15.5" x14ac:dyDescent="0.35">
      <c r="A44" s="24"/>
      <c r="B44" s="21"/>
      <c r="C44" s="21"/>
      <c r="D44" s="21" t="s">
        <v>27</v>
      </c>
      <c r="E44" s="21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155000</v>
      </c>
      <c r="L44" s="4">
        <v>145600</v>
      </c>
      <c r="M44" s="4">
        <v>123700</v>
      </c>
      <c r="N44" s="4">
        <v>99900</v>
      </c>
      <c r="O44" s="4">
        <v>79500</v>
      </c>
      <c r="P44" s="4">
        <v>62700</v>
      </c>
    </row>
    <row r="45" spans="1:16" s="3" customFormat="1" ht="15.5" x14ac:dyDescent="0.35">
      <c r="A45" s="24"/>
      <c r="B45" s="21"/>
      <c r="C45" s="21"/>
      <c r="D45" s="21"/>
      <c r="E45" s="21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128500</v>
      </c>
      <c r="L45" s="4">
        <v>118700</v>
      </c>
      <c r="M45" s="4">
        <v>100400</v>
      </c>
      <c r="N45" s="4">
        <v>82400</v>
      </c>
      <c r="O45" s="4">
        <v>66600</v>
      </c>
      <c r="P45" s="4">
        <v>53200</v>
      </c>
    </row>
    <row r="46" spans="1:16" s="3" customFormat="1" ht="15.5" x14ac:dyDescent="0.35">
      <c r="A46" s="24"/>
      <c r="B46" s="21"/>
      <c r="C46" s="21"/>
      <c r="D46" s="21"/>
      <c r="E46" s="21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26500</v>
      </c>
      <c r="L46" s="4">
        <v>26900</v>
      </c>
      <c r="M46" s="4">
        <v>23300</v>
      </c>
      <c r="N46" s="4">
        <v>17500</v>
      </c>
      <c r="O46" s="4">
        <v>12900</v>
      </c>
      <c r="P46" s="4">
        <v>9500</v>
      </c>
    </row>
    <row r="47" spans="1:16" s="3" customFormat="1" ht="13.5" customHeight="1" x14ac:dyDescent="0.35">
      <c r="A47" s="24"/>
      <c r="B47" s="21"/>
      <c r="C47" s="21"/>
      <c r="D47" s="21"/>
      <c r="E47" s="21"/>
    </row>
    <row r="48" spans="1:16" s="3" customFormat="1" ht="15.5" x14ac:dyDescent="0.35">
      <c r="A48" s="24"/>
      <c r="B48" s="21"/>
      <c r="C48" s="21"/>
      <c r="D48" s="21" t="s">
        <v>30</v>
      </c>
      <c r="E48" s="21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901500</v>
      </c>
      <c r="L48" s="4">
        <v>1082600</v>
      </c>
      <c r="M48" s="4">
        <v>1084900</v>
      </c>
      <c r="N48" s="4">
        <v>1028700</v>
      </c>
      <c r="O48" s="4">
        <v>970600</v>
      </c>
      <c r="P48" s="4">
        <v>952000</v>
      </c>
    </row>
    <row r="49" spans="1:16" s="3" customFormat="1" ht="15.5" x14ac:dyDescent="0.35">
      <c r="A49" s="24"/>
      <c r="B49" s="21"/>
      <c r="C49" s="21"/>
      <c r="D49" s="21"/>
      <c r="E49" s="21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649600</v>
      </c>
      <c r="L49" s="4">
        <v>755900</v>
      </c>
      <c r="M49" s="4">
        <v>745500</v>
      </c>
      <c r="N49" s="4">
        <v>717200</v>
      </c>
      <c r="O49" s="4">
        <v>687000</v>
      </c>
      <c r="P49" s="4">
        <v>679200</v>
      </c>
    </row>
    <row r="50" spans="1:16" s="3" customFormat="1" ht="15.5" x14ac:dyDescent="0.35">
      <c r="A50" s="24"/>
      <c r="B50" s="21"/>
      <c r="C50" s="21"/>
      <c r="D50" s="21"/>
      <c r="E50" s="21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251900</v>
      </c>
      <c r="L50" s="4">
        <v>326700</v>
      </c>
      <c r="M50" s="4">
        <v>339400</v>
      </c>
      <c r="N50" s="4">
        <v>311500</v>
      </c>
      <c r="O50" s="4">
        <v>283600</v>
      </c>
      <c r="P50" s="4">
        <v>272800</v>
      </c>
    </row>
    <row r="51" spans="1:16" s="3" customFormat="1" ht="13.5" customHeight="1" x14ac:dyDescent="0.35">
      <c r="A51" s="24"/>
      <c r="B51" s="21"/>
      <c r="C51" s="21"/>
      <c r="D51" s="21"/>
      <c r="E51" s="21"/>
    </row>
    <row r="52" spans="1:16" s="3" customFormat="1" ht="15.5" x14ac:dyDescent="0.35">
      <c r="A52" s="24"/>
      <c r="B52" s="21"/>
      <c r="C52" s="21"/>
      <c r="D52" s="21" t="s">
        <v>33</v>
      </c>
      <c r="E52" s="21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24600</v>
      </c>
      <c r="L52" s="4">
        <v>27000</v>
      </c>
      <c r="M52" s="4">
        <v>27400</v>
      </c>
      <c r="N52" s="4">
        <v>26900</v>
      </c>
      <c r="O52" s="4">
        <v>26700</v>
      </c>
      <c r="P52" s="4">
        <v>27200</v>
      </c>
    </row>
    <row r="53" spans="1:16" s="3" customFormat="1" ht="12.75" customHeight="1" x14ac:dyDescent="0.35">
      <c r="A53" s="24"/>
      <c r="B53" s="21"/>
      <c r="C53" s="21"/>
      <c r="D53" s="21"/>
      <c r="E53" s="21"/>
    </row>
    <row r="54" spans="1:16" s="3" customFormat="1" ht="15.5" x14ac:dyDescent="0.35">
      <c r="A54" s="24"/>
      <c r="B54" s="21"/>
      <c r="C54" s="21"/>
      <c r="D54" s="21" t="s">
        <v>34</v>
      </c>
      <c r="E54" s="21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33000</v>
      </c>
      <c r="L54" s="4">
        <v>34700</v>
      </c>
      <c r="M54" s="4">
        <v>35400</v>
      </c>
      <c r="N54" s="4">
        <v>35000</v>
      </c>
      <c r="O54" s="4">
        <v>35200</v>
      </c>
      <c r="P54" s="4">
        <v>35700</v>
      </c>
    </row>
    <row r="55" spans="1:16" s="3" customFormat="1" ht="15.5" x14ac:dyDescent="0.35">
      <c r="A55" s="24"/>
      <c r="B55" s="21"/>
      <c r="C55" s="21"/>
      <c r="D55" s="21"/>
      <c r="E55" s="21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34700</v>
      </c>
      <c r="L55" s="4">
        <v>37000</v>
      </c>
      <c r="M55" s="4">
        <v>37900</v>
      </c>
      <c r="N55" s="4">
        <v>37100</v>
      </c>
      <c r="O55" s="4">
        <v>37000</v>
      </c>
      <c r="P55" s="4">
        <v>37300</v>
      </c>
    </row>
    <row r="56" spans="1:16" s="3" customFormat="1" ht="15.5" x14ac:dyDescent="0.35">
      <c r="A56" s="24"/>
      <c r="B56" s="21"/>
      <c r="C56" s="21"/>
      <c r="D56" s="21"/>
      <c r="E56" s="21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25000</v>
      </c>
      <c r="L56" s="4">
        <v>24900</v>
      </c>
      <c r="M56" s="4">
        <v>24800</v>
      </c>
      <c r="N56" s="4">
        <v>25200</v>
      </c>
      <c r="O56" s="4">
        <v>26000</v>
      </c>
      <c r="P56" s="4">
        <v>27000</v>
      </c>
    </row>
    <row r="57" spans="1:16" s="3" customFormat="1" ht="15.75" customHeight="1" x14ac:dyDescent="0.35">
      <c r="A57" s="24"/>
      <c r="B57" s="21"/>
      <c r="C57" s="21"/>
      <c r="D57" s="21"/>
      <c r="E57" s="21"/>
    </row>
    <row r="58" spans="1:16" s="3" customFormat="1" ht="15.5" x14ac:dyDescent="0.35">
      <c r="A58" s="24"/>
      <c r="B58" s="21"/>
      <c r="C58" s="21"/>
      <c r="D58" s="21" t="s">
        <v>37</v>
      </c>
      <c r="E58" s="21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23200</v>
      </c>
      <c r="L58" s="4">
        <v>26000</v>
      </c>
      <c r="M58" s="4">
        <v>26500</v>
      </c>
      <c r="N58" s="4">
        <v>26100</v>
      </c>
      <c r="O58" s="4">
        <v>26000</v>
      </c>
      <c r="P58" s="4">
        <v>26600</v>
      </c>
    </row>
    <row r="59" spans="1:16" s="3" customFormat="1" ht="15.5" x14ac:dyDescent="0.35">
      <c r="A59" s="24"/>
      <c r="B59" s="21"/>
      <c r="C59" s="21"/>
      <c r="D59" s="21"/>
      <c r="E59" s="21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23100</v>
      </c>
      <c r="L59" s="4">
        <v>26600</v>
      </c>
      <c r="M59" s="4">
        <v>27400</v>
      </c>
      <c r="N59" s="4">
        <v>26600</v>
      </c>
      <c r="O59" s="4">
        <v>26200</v>
      </c>
      <c r="P59" s="4">
        <v>26500</v>
      </c>
    </row>
    <row r="60" spans="1:16" s="3" customFormat="1" ht="15.5" x14ac:dyDescent="0.35">
      <c r="A60" s="24"/>
      <c r="B60" s="21"/>
      <c r="C60" s="21"/>
      <c r="D60" s="21"/>
      <c r="E60" s="21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23600</v>
      </c>
      <c r="L60" s="4">
        <v>24600</v>
      </c>
      <c r="M60" s="4">
        <v>24500</v>
      </c>
      <c r="N60" s="4">
        <v>24800</v>
      </c>
      <c r="O60" s="4">
        <v>25500</v>
      </c>
      <c r="P60" s="4">
        <v>26900</v>
      </c>
    </row>
    <row r="61" spans="1:16" s="3" customFormat="1" ht="13.5" customHeight="1" x14ac:dyDescent="0.35">
      <c r="A61" s="24"/>
      <c r="B61" s="21"/>
      <c r="C61" s="21"/>
      <c r="D61" s="21"/>
      <c r="E61" s="21"/>
    </row>
    <row r="62" spans="1:16" s="3" customFormat="1" ht="15.5" x14ac:dyDescent="0.35">
      <c r="A62" s="24"/>
      <c r="B62" s="21"/>
      <c r="C62" s="21"/>
      <c r="D62" s="21" t="s">
        <v>40</v>
      </c>
      <c r="E62" s="21"/>
      <c r="F62" s="34">
        <v>0.98953896503999994</v>
      </c>
      <c r="G62" s="34">
        <v>0.9906851015999999</v>
      </c>
      <c r="H62" s="34">
        <v>0.99216344023312686</v>
      </c>
      <c r="I62" s="34">
        <v>0.99164914220819833</v>
      </c>
      <c r="J62" s="34">
        <v>0.9655380264324106</v>
      </c>
      <c r="K62" s="34">
        <v>1.0059410411174063</v>
      </c>
      <c r="L62" s="34">
        <v>1.0068769838946583</v>
      </c>
      <c r="M62" s="34">
        <v>0.96721139116877275</v>
      </c>
      <c r="N62" s="34">
        <v>0.95536005661702084</v>
      </c>
      <c r="O62" s="34">
        <v>0.95168500193225369</v>
      </c>
      <c r="P62" s="34">
        <v>0.94723226466623722</v>
      </c>
    </row>
    <row r="63" spans="1:16" s="3" customFormat="1" ht="15.5" x14ac:dyDescent="0.35">
      <c r="A63" s="24"/>
      <c r="B63" s="21"/>
      <c r="C63" s="21"/>
      <c r="D63" s="21" t="s">
        <v>41</v>
      </c>
      <c r="F63" s="34">
        <v>1.0020961054000002</v>
      </c>
      <c r="G63" s="34">
        <v>1.0036656112</v>
      </c>
      <c r="H63" s="34">
        <v>1.0063534942151788</v>
      </c>
      <c r="I63" s="34">
        <v>1.0080627316992863</v>
      </c>
      <c r="J63" s="34">
        <v>0.96849256011929552</v>
      </c>
      <c r="K63" s="34">
        <v>1.0024739251763981</v>
      </c>
      <c r="L63" s="34">
        <v>1.000725690595758</v>
      </c>
      <c r="M63" s="34">
        <v>0.97523543296580906</v>
      </c>
      <c r="N63" s="34">
        <v>0.94003582352611381</v>
      </c>
      <c r="O63" s="34">
        <v>0.97212563026566479</v>
      </c>
      <c r="P63" s="34">
        <v>0.99057156364059151</v>
      </c>
    </row>
    <row r="64" spans="1:16" s="3" customFormat="1" ht="13.5" customHeight="1" x14ac:dyDescent="0.35">
      <c r="A64" s="24"/>
      <c r="B64" s="21"/>
      <c r="C64" s="21"/>
      <c r="D64" s="21"/>
      <c r="E64" s="21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2" s="3" customFormat="1" ht="13.5" hidden="1" customHeight="1" x14ac:dyDescent="0.35">
      <c r="A65" s="24"/>
      <c r="B65" s="21"/>
      <c r="C65" s="21"/>
      <c r="D65" s="21" t="s">
        <v>42</v>
      </c>
      <c r="E65" s="21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22" s="3" customFormat="1" ht="13.5" hidden="1" customHeight="1" x14ac:dyDescent="0.35">
      <c r="A66" s="24"/>
      <c r="B66" s="21"/>
      <c r="C66" s="21"/>
      <c r="D66" s="21"/>
      <c r="E66" s="21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22" s="3" customFormat="1" ht="15.5" x14ac:dyDescent="0.35">
      <c r="A67" s="24"/>
      <c r="B67" s="21"/>
      <c r="C67" s="21"/>
      <c r="D67" s="21" t="s">
        <v>43</v>
      </c>
      <c r="E67" s="21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5873</v>
      </c>
      <c r="L67" s="4">
        <v>5677</v>
      </c>
      <c r="M67" s="4">
        <v>5200</v>
      </c>
      <c r="N67" s="4">
        <v>4500</v>
      </c>
      <c r="O67" s="4">
        <v>4000</v>
      </c>
      <c r="P67" s="4">
        <v>3400</v>
      </c>
    </row>
    <row r="68" spans="1:22" s="3" customFormat="1" ht="15.5" x14ac:dyDescent="0.35">
      <c r="A68" s="24"/>
      <c r="B68" s="21"/>
      <c r="C68" s="21"/>
      <c r="D68" s="21" t="s">
        <v>44</v>
      </c>
      <c r="E68" s="21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430</v>
      </c>
      <c r="L68" s="4">
        <v>389</v>
      </c>
      <c r="M68" s="4">
        <v>349</v>
      </c>
      <c r="N68" s="4">
        <v>309</v>
      </c>
      <c r="O68" s="4">
        <v>269</v>
      </c>
      <c r="P68" s="4">
        <v>229</v>
      </c>
    </row>
    <row r="69" spans="1:22" s="3" customFormat="1" ht="15.5" x14ac:dyDescent="0.35">
      <c r="A69" s="24"/>
      <c r="B69" s="21"/>
      <c r="C69" s="21"/>
      <c r="D69" s="21" t="s">
        <v>45</v>
      </c>
      <c r="E69" s="21"/>
      <c r="F69" s="18">
        <v>0.27300000000000002</v>
      </c>
      <c r="G69" s="18">
        <v>0.26900000000000002</v>
      </c>
      <c r="H69" s="18">
        <v>0.26400000000000001</v>
      </c>
      <c r="I69" s="18">
        <v>0.26300000000000001</v>
      </c>
      <c r="J69" s="18">
        <v>0.26300000000000001</v>
      </c>
      <c r="K69" s="18">
        <v>0.25800000000000001</v>
      </c>
      <c r="L69" s="18">
        <v>0.254</v>
      </c>
      <c r="M69" s="18">
        <v>0.2525</v>
      </c>
      <c r="N69" s="18">
        <v>0.251</v>
      </c>
      <c r="O69" s="18">
        <v>0.2495</v>
      </c>
      <c r="P69" s="18">
        <v>0.248</v>
      </c>
    </row>
    <row r="70" spans="1:22" s="1" customFormat="1" ht="15.5" x14ac:dyDescent="0.35">
      <c r="A70" s="24"/>
      <c r="B70" s="35"/>
      <c r="C70" s="21"/>
      <c r="D70" s="21"/>
      <c r="E70" s="21"/>
    </row>
    <row r="71" spans="1:22" ht="16" thickBot="1" x14ac:dyDescent="0.35">
      <c r="A71" s="10"/>
      <c r="B71" s="49" t="s">
        <v>46</v>
      </c>
      <c r="C71" s="50"/>
      <c r="D71" s="50"/>
      <c r="E71" s="50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2" ht="15" x14ac:dyDescent="0.3">
      <c r="A72" s="10"/>
      <c r="B72" s="52"/>
      <c r="C72" s="53" t="s">
        <v>23</v>
      </c>
      <c r="D72" s="53"/>
      <c r="E72" s="53"/>
      <c r="F72" s="54">
        <v>10869424</v>
      </c>
      <c r="G72" s="54">
        <v>10382480</v>
      </c>
      <c r="H72" s="54">
        <v>9966127.4959999993</v>
      </c>
      <c r="I72" s="54">
        <v>9360562</v>
      </c>
      <c r="J72" s="54">
        <v>8922800</v>
      </c>
      <c r="K72" s="54">
        <v>8596600</v>
      </c>
      <c r="L72" s="54">
        <v>8131288.8402011888</v>
      </c>
      <c r="M72" s="54">
        <v>7887700</v>
      </c>
      <c r="N72" s="54">
        <v>7407200</v>
      </c>
      <c r="O72" s="54">
        <v>7057800</v>
      </c>
      <c r="P72" s="54">
        <v>6655500</v>
      </c>
      <c r="R72" s="11"/>
      <c r="S72" s="11"/>
      <c r="T72" s="11"/>
      <c r="U72" s="11"/>
      <c r="V72" s="11"/>
    </row>
    <row r="73" spans="1:22" ht="12" customHeight="1" x14ac:dyDescent="0.35">
      <c r="A73" s="10"/>
      <c r="B73" s="52"/>
      <c r="C73" s="55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22" ht="16.5" customHeight="1" x14ac:dyDescent="0.35">
      <c r="A74" s="10"/>
      <c r="B74" s="55"/>
      <c r="C74" s="55"/>
      <c r="D74" s="55" t="s">
        <v>47</v>
      </c>
      <c r="E74" s="55"/>
      <c r="F74" s="57">
        <v>10125114</v>
      </c>
      <c r="G74" s="57">
        <v>9655104</v>
      </c>
      <c r="H74" s="57">
        <v>9216483</v>
      </c>
      <c r="I74" s="57">
        <v>8623168</v>
      </c>
      <c r="J74" s="57">
        <v>8219800</v>
      </c>
      <c r="K74" s="57">
        <v>7853700</v>
      </c>
      <c r="L74" s="57">
        <v>7329888.6759829111</v>
      </c>
      <c r="M74" s="57">
        <v>7048500</v>
      </c>
      <c r="N74" s="57">
        <v>6510100</v>
      </c>
      <c r="O74" s="57">
        <v>6100800</v>
      </c>
      <c r="P74" s="57">
        <v>5686300</v>
      </c>
      <c r="R74" s="7"/>
      <c r="S74" s="7"/>
      <c r="T74" s="7"/>
      <c r="U74" s="7"/>
      <c r="V74" s="7"/>
    </row>
    <row r="75" spans="1:22" ht="15.5" x14ac:dyDescent="0.35">
      <c r="A75" s="10"/>
      <c r="B75" s="52"/>
      <c r="C75" s="55"/>
      <c r="D75" s="55" t="s">
        <v>48</v>
      </c>
      <c r="E75" s="55"/>
      <c r="F75" s="57">
        <v>95583</v>
      </c>
      <c r="G75" s="57">
        <v>76176</v>
      </c>
      <c r="H75" s="57">
        <v>61124</v>
      </c>
      <c r="I75" s="57">
        <v>47621</v>
      </c>
      <c r="J75" s="57">
        <v>35900</v>
      </c>
      <c r="K75" s="57">
        <v>33500</v>
      </c>
      <c r="L75" s="57">
        <v>30896.763062647096</v>
      </c>
      <c r="M75" s="57">
        <v>23200</v>
      </c>
      <c r="N75" s="57">
        <v>19600</v>
      </c>
      <c r="O75" s="57">
        <v>16200</v>
      </c>
      <c r="P75" s="57">
        <v>11300</v>
      </c>
      <c r="R75" s="1"/>
      <c r="S75" s="1"/>
      <c r="T75" s="1"/>
      <c r="U75" s="1"/>
      <c r="V75" s="1"/>
    </row>
    <row r="76" spans="1:22" ht="12" customHeight="1" x14ac:dyDescent="0.35">
      <c r="A76" s="10"/>
      <c r="B76" s="52"/>
      <c r="C76" s="55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R76" s="3"/>
      <c r="S76" s="3"/>
      <c r="T76" s="3"/>
      <c r="U76" s="3"/>
      <c r="V76" s="3"/>
    </row>
    <row r="77" spans="1:22" ht="16.5" customHeight="1" x14ac:dyDescent="0.35">
      <c r="A77" s="10"/>
      <c r="B77" s="55"/>
      <c r="C77" s="55"/>
      <c r="D77" s="55" t="s">
        <v>49</v>
      </c>
      <c r="E77" s="55"/>
      <c r="F77" s="57">
        <v>245300</v>
      </c>
      <c r="G77" s="57">
        <v>234600</v>
      </c>
      <c r="H77" s="57">
        <v>223100</v>
      </c>
      <c r="I77" s="57">
        <v>211500</v>
      </c>
      <c r="J77" s="57">
        <v>200400</v>
      </c>
      <c r="K77" s="57">
        <v>190500</v>
      </c>
      <c r="L77" s="57">
        <v>180000</v>
      </c>
      <c r="M77" s="57">
        <v>168700</v>
      </c>
      <c r="N77" s="57">
        <v>157900</v>
      </c>
      <c r="O77" s="57">
        <v>147000</v>
      </c>
      <c r="P77" s="57">
        <v>135800</v>
      </c>
      <c r="R77" s="3"/>
      <c r="S77" s="3"/>
      <c r="T77" s="3"/>
      <c r="U77" s="3"/>
      <c r="V77" s="3"/>
    </row>
    <row r="78" spans="1:22" ht="15.5" x14ac:dyDescent="0.35">
      <c r="A78" s="10"/>
      <c r="B78" s="52"/>
      <c r="C78" s="55"/>
      <c r="D78" s="55" t="s">
        <v>50</v>
      </c>
      <c r="E78" s="55"/>
      <c r="F78" s="57">
        <v>3900</v>
      </c>
      <c r="G78" s="57">
        <v>3100</v>
      </c>
      <c r="H78" s="57">
        <v>2500</v>
      </c>
      <c r="I78" s="57">
        <v>2000</v>
      </c>
      <c r="J78" s="57">
        <v>1600</v>
      </c>
      <c r="K78" s="57">
        <v>1400</v>
      </c>
      <c r="L78" s="57">
        <v>1200</v>
      </c>
      <c r="M78" s="57">
        <v>900</v>
      </c>
      <c r="N78" s="57">
        <v>800</v>
      </c>
      <c r="O78" s="57">
        <v>700</v>
      </c>
      <c r="P78" s="57">
        <v>500</v>
      </c>
      <c r="R78" s="3"/>
      <c r="S78" s="3"/>
      <c r="T78" s="3"/>
      <c r="U78" s="3"/>
      <c r="V78" s="3"/>
    </row>
    <row r="79" spans="1:22" ht="9.75" customHeight="1" x14ac:dyDescent="0.35">
      <c r="A79" s="10"/>
      <c r="B79" s="52"/>
      <c r="C79" s="55"/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R79" s="3"/>
      <c r="S79" s="3"/>
      <c r="T79" s="3"/>
      <c r="U79" s="3"/>
      <c r="V79" s="3"/>
    </row>
    <row r="80" spans="1:22" ht="16.5" customHeight="1" x14ac:dyDescent="0.35">
      <c r="A80" s="10"/>
      <c r="B80" s="55"/>
      <c r="C80" s="55"/>
      <c r="D80" s="55" t="s">
        <v>51</v>
      </c>
      <c r="E80" s="55"/>
      <c r="F80" s="57">
        <v>41300</v>
      </c>
      <c r="G80" s="57">
        <v>41200</v>
      </c>
      <c r="H80" s="57">
        <v>41300</v>
      </c>
      <c r="I80" s="57">
        <v>40800</v>
      </c>
      <c r="J80" s="57">
        <v>40800</v>
      </c>
      <c r="K80" s="57">
        <v>41000</v>
      </c>
      <c r="L80" s="57">
        <v>40500</v>
      </c>
      <c r="M80" s="57">
        <v>41600</v>
      </c>
      <c r="N80" s="57">
        <v>41000</v>
      </c>
      <c r="O80" s="57">
        <v>41300</v>
      </c>
      <c r="P80" s="57">
        <v>41700</v>
      </c>
      <c r="R80" s="3"/>
      <c r="S80" s="3"/>
      <c r="T80" s="3"/>
      <c r="U80" s="3"/>
      <c r="V80" s="3"/>
    </row>
    <row r="81" spans="1:22" ht="15.5" x14ac:dyDescent="0.35">
      <c r="A81" s="10"/>
      <c r="B81" s="52"/>
      <c r="C81" s="55"/>
      <c r="D81" s="55" t="s">
        <v>52</v>
      </c>
      <c r="E81" s="55"/>
      <c r="F81" s="57">
        <v>24500</v>
      </c>
      <c r="G81" s="57">
        <v>24200</v>
      </c>
      <c r="H81" s="57">
        <v>24300</v>
      </c>
      <c r="I81" s="57">
        <v>23600</v>
      </c>
      <c r="J81" s="57">
        <v>22800</v>
      </c>
      <c r="K81" s="57">
        <v>24400</v>
      </c>
      <c r="L81" s="57">
        <v>25900</v>
      </c>
      <c r="M81" s="57">
        <v>25500</v>
      </c>
      <c r="N81" s="57">
        <v>24800</v>
      </c>
      <c r="O81" s="57">
        <v>24400</v>
      </c>
      <c r="P81" s="57">
        <v>23800</v>
      </c>
      <c r="R81" s="3"/>
      <c r="S81" s="3"/>
      <c r="T81" s="3"/>
      <c r="U81" s="3"/>
      <c r="V81" s="3"/>
    </row>
    <row r="82" spans="1:22" ht="9.75" customHeight="1" x14ac:dyDescent="0.35">
      <c r="A82" s="10"/>
      <c r="B82" s="52"/>
      <c r="C82" s="55"/>
      <c r="D82" s="55"/>
      <c r="E82" s="55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R82" s="3"/>
      <c r="S82" s="3"/>
      <c r="T82" s="3"/>
      <c r="U82" s="3"/>
      <c r="V82" s="3"/>
    </row>
    <row r="83" spans="1:22" ht="15" customHeight="1" x14ac:dyDescent="0.35">
      <c r="A83" s="10"/>
      <c r="B83" s="55"/>
      <c r="C83" s="55"/>
      <c r="D83" s="55" t="s">
        <v>53</v>
      </c>
      <c r="E83" s="55"/>
      <c r="F83" s="58">
        <v>1.000395220525605</v>
      </c>
      <c r="G83" s="58">
        <v>0.9999561438272172</v>
      </c>
      <c r="H83" s="58">
        <v>1.0011480193730957</v>
      </c>
      <c r="I83" s="58">
        <v>0.99999193337419001</v>
      </c>
      <c r="J83" s="58">
        <v>1.0052079985517672</v>
      </c>
      <c r="K83" s="58">
        <v>1.0051377075185621</v>
      </c>
      <c r="L83" s="58">
        <v>1.0051377075185621</v>
      </c>
      <c r="M83" s="58">
        <v>1.0051377075185621</v>
      </c>
      <c r="N83" s="58">
        <v>1.0051377075185621</v>
      </c>
      <c r="O83" s="58">
        <v>1.0051377075185621</v>
      </c>
      <c r="P83" s="58">
        <v>1.0051377075185621</v>
      </c>
      <c r="R83" s="3"/>
      <c r="S83" s="3"/>
      <c r="T83" s="3"/>
      <c r="U83" s="3"/>
      <c r="V83" s="3"/>
    </row>
    <row r="84" spans="1:22" ht="15.5" x14ac:dyDescent="0.35">
      <c r="A84" s="10"/>
      <c r="B84" s="52"/>
      <c r="C84" s="55"/>
      <c r="D84" s="55" t="s">
        <v>54</v>
      </c>
      <c r="E84" s="55"/>
      <c r="F84" s="58">
        <v>1.0066711235910843</v>
      </c>
      <c r="G84" s="58">
        <v>1.0023951888344955</v>
      </c>
      <c r="H84" s="58">
        <v>0.99774548626515147</v>
      </c>
      <c r="I84" s="58">
        <v>1.0021237215497911</v>
      </c>
      <c r="J84" s="58">
        <v>1.0021237215497911</v>
      </c>
      <c r="K84" s="58">
        <v>0.99344095825757617</v>
      </c>
      <c r="L84" s="58">
        <v>0.99344095825757617</v>
      </c>
      <c r="M84" s="58">
        <v>0.99344095825757617</v>
      </c>
      <c r="N84" s="58">
        <v>0.99344095825757617</v>
      </c>
      <c r="O84" s="58">
        <v>0.99344095825757617</v>
      </c>
      <c r="P84" s="58">
        <v>0.99344095825757617</v>
      </c>
      <c r="R84" s="3"/>
      <c r="S84" s="3"/>
      <c r="T84" s="3"/>
      <c r="U84" s="3"/>
      <c r="V84" s="3"/>
    </row>
    <row r="85" spans="1:22" ht="12" customHeight="1" x14ac:dyDescent="0.35">
      <c r="A85" s="10"/>
      <c r="B85" s="52"/>
      <c r="C85" s="55"/>
      <c r="D85" s="55"/>
      <c r="E85" s="5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R85" s="3"/>
      <c r="S85" s="3"/>
      <c r="T85" s="3"/>
      <c r="U85" s="3"/>
      <c r="V85" s="3"/>
    </row>
    <row r="86" spans="1:22" ht="16.5" customHeight="1" x14ac:dyDescent="0.35">
      <c r="A86" s="10"/>
      <c r="B86" s="55"/>
      <c r="C86" s="55"/>
      <c r="D86" s="55" t="s">
        <v>55</v>
      </c>
      <c r="E86" s="55"/>
      <c r="F86" s="57">
        <v>311942</v>
      </c>
      <c r="G86" s="57">
        <v>304994</v>
      </c>
      <c r="H86" s="57">
        <v>328052</v>
      </c>
      <c r="I86" s="57">
        <v>327602</v>
      </c>
      <c r="J86" s="57">
        <v>315800</v>
      </c>
      <c r="K86" s="57">
        <v>339100</v>
      </c>
      <c r="L86" s="57">
        <v>372305.24075472087</v>
      </c>
      <c r="M86" s="57">
        <v>403800</v>
      </c>
      <c r="N86" s="57">
        <v>451200</v>
      </c>
      <c r="O86" s="57">
        <v>498100</v>
      </c>
      <c r="P86" s="57">
        <v>504500</v>
      </c>
      <c r="R86" s="3"/>
      <c r="S86" s="3"/>
      <c r="T86" s="3"/>
      <c r="U86" s="3"/>
      <c r="V86" s="3"/>
    </row>
    <row r="87" spans="1:22" ht="15.5" x14ac:dyDescent="0.35">
      <c r="A87" s="10"/>
      <c r="B87" s="52"/>
      <c r="C87" s="55"/>
      <c r="D87" s="55" t="s">
        <v>56</v>
      </c>
      <c r="E87" s="55"/>
      <c r="F87" s="57">
        <v>77010</v>
      </c>
      <c r="G87" s="57">
        <v>75880</v>
      </c>
      <c r="H87" s="57">
        <v>81095</v>
      </c>
      <c r="I87" s="57">
        <v>77730</v>
      </c>
      <c r="J87" s="57">
        <v>69100</v>
      </c>
      <c r="K87" s="57">
        <v>73300</v>
      </c>
      <c r="L87" s="57">
        <v>85302.939651982175</v>
      </c>
      <c r="M87" s="57">
        <v>81000</v>
      </c>
      <c r="N87" s="57">
        <v>84800</v>
      </c>
      <c r="O87" s="57">
        <v>90200</v>
      </c>
      <c r="P87" s="57">
        <v>89800</v>
      </c>
      <c r="R87" s="3"/>
      <c r="S87" s="3"/>
      <c r="T87" s="3"/>
      <c r="U87" s="3"/>
      <c r="V87" s="3"/>
    </row>
    <row r="88" spans="1:22" ht="12" customHeight="1" x14ac:dyDescent="0.35">
      <c r="A88" s="10"/>
      <c r="B88" s="52"/>
      <c r="C88" s="55"/>
      <c r="D88" s="55"/>
      <c r="E88" s="55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R88" s="3"/>
      <c r="S88" s="3"/>
      <c r="T88" s="3"/>
      <c r="U88" s="3"/>
      <c r="V88" s="3"/>
    </row>
    <row r="89" spans="1:22" ht="15" customHeight="1" x14ac:dyDescent="0.35">
      <c r="A89" s="10"/>
      <c r="B89" s="55"/>
      <c r="C89" s="55"/>
      <c r="D89" s="55" t="s">
        <v>57</v>
      </c>
      <c r="E89" s="55"/>
      <c r="F89" s="57">
        <v>3430</v>
      </c>
      <c r="G89" s="57">
        <v>3200</v>
      </c>
      <c r="H89" s="57">
        <v>3340</v>
      </c>
      <c r="I89" s="57">
        <v>3300</v>
      </c>
      <c r="J89" s="57">
        <v>3190</v>
      </c>
      <c r="K89" s="57">
        <v>3130</v>
      </c>
      <c r="L89" s="57">
        <v>3010</v>
      </c>
      <c r="M89" s="57">
        <v>2970</v>
      </c>
      <c r="N89" s="57">
        <v>3250</v>
      </c>
      <c r="O89" s="57">
        <v>3440</v>
      </c>
      <c r="P89" s="57">
        <v>3370</v>
      </c>
      <c r="R89" s="3"/>
      <c r="S89" s="3"/>
      <c r="T89" s="3"/>
      <c r="U89" s="3"/>
      <c r="V89" s="3"/>
    </row>
    <row r="90" spans="1:22" ht="15.5" x14ac:dyDescent="0.35">
      <c r="A90" s="10"/>
      <c r="B90" s="52"/>
      <c r="C90" s="55"/>
      <c r="D90" s="55" t="s">
        <v>58</v>
      </c>
      <c r="E90" s="55"/>
      <c r="F90" s="57">
        <v>2380</v>
      </c>
      <c r="G90" s="57">
        <v>2140</v>
      </c>
      <c r="H90" s="57">
        <v>2200</v>
      </c>
      <c r="I90" s="57">
        <v>2240</v>
      </c>
      <c r="J90" s="57">
        <v>2140</v>
      </c>
      <c r="K90" s="57">
        <v>2090</v>
      </c>
      <c r="L90" s="57">
        <v>2010</v>
      </c>
      <c r="M90" s="57">
        <v>1970</v>
      </c>
      <c r="N90" s="57">
        <v>2080</v>
      </c>
      <c r="O90" s="57">
        <v>2180</v>
      </c>
      <c r="P90" s="57">
        <v>2120</v>
      </c>
      <c r="R90" s="3"/>
      <c r="S90" s="3"/>
      <c r="T90" s="3"/>
      <c r="U90" s="3"/>
      <c r="V90" s="3"/>
    </row>
    <row r="91" spans="1:22" ht="13.5" customHeight="1" x14ac:dyDescent="0.35">
      <c r="A91" s="10"/>
      <c r="B91" s="52"/>
      <c r="C91" s="55"/>
      <c r="D91" s="55"/>
      <c r="E91" s="55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R91" s="3"/>
      <c r="S91" s="3"/>
      <c r="T91" s="3"/>
      <c r="U91" s="3"/>
      <c r="V91" s="3"/>
    </row>
    <row r="92" spans="1:22" ht="15.75" customHeight="1" x14ac:dyDescent="0.35">
      <c r="A92" s="10"/>
      <c r="B92" s="55"/>
      <c r="C92" s="55"/>
      <c r="D92" s="55" t="s">
        <v>59</v>
      </c>
      <c r="E92" s="55"/>
      <c r="F92" s="57">
        <v>80000</v>
      </c>
      <c r="G92" s="57">
        <v>83000</v>
      </c>
      <c r="H92" s="57">
        <v>85100</v>
      </c>
      <c r="I92" s="57">
        <v>87700</v>
      </c>
      <c r="J92" s="57">
        <v>91400</v>
      </c>
      <c r="K92" s="57">
        <v>94800</v>
      </c>
      <c r="L92" s="57">
        <v>101500</v>
      </c>
      <c r="M92" s="57">
        <v>111500</v>
      </c>
      <c r="N92" s="57">
        <v>113800</v>
      </c>
      <c r="O92" s="57">
        <v>118700</v>
      </c>
      <c r="P92" s="57">
        <v>122800</v>
      </c>
      <c r="R92" s="3"/>
      <c r="S92" s="3"/>
      <c r="T92" s="3"/>
      <c r="U92" s="3"/>
      <c r="V92" s="3"/>
    </row>
    <row r="93" spans="1:22" ht="15.5" x14ac:dyDescent="0.35">
      <c r="A93" s="10"/>
      <c r="B93" s="52"/>
      <c r="C93" s="55"/>
      <c r="D93" s="55" t="s">
        <v>60</v>
      </c>
      <c r="E93" s="55"/>
      <c r="F93" s="57">
        <v>26600</v>
      </c>
      <c r="G93" s="57">
        <v>27100</v>
      </c>
      <c r="H93" s="57">
        <v>27400</v>
      </c>
      <c r="I93" s="57">
        <v>28500</v>
      </c>
      <c r="J93" s="57">
        <v>28900</v>
      </c>
      <c r="K93" s="57">
        <v>31400</v>
      </c>
      <c r="L93" s="57">
        <v>32500</v>
      </c>
      <c r="M93" s="57">
        <v>31500</v>
      </c>
      <c r="N93" s="57">
        <v>31300</v>
      </c>
      <c r="O93" s="57">
        <v>31600</v>
      </c>
      <c r="P93" s="57">
        <v>32400</v>
      </c>
      <c r="R93" s="3"/>
      <c r="S93" s="3"/>
      <c r="T93" s="3"/>
      <c r="U93" s="3"/>
      <c r="V93" s="3"/>
    </row>
    <row r="94" spans="1:22" ht="10.15" customHeight="1" x14ac:dyDescent="0.35">
      <c r="A94" s="10"/>
      <c r="B94" s="55"/>
      <c r="C94" s="55"/>
      <c r="D94" s="55"/>
      <c r="E94" s="55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R94" s="3"/>
      <c r="S94" s="3"/>
      <c r="T94" s="3"/>
      <c r="U94" s="3"/>
      <c r="V94" s="3"/>
    </row>
    <row r="95" spans="1:22" ht="15.5" x14ac:dyDescent="0.35">
      <c r="A95" s="10"/>
      <c r="B95" s="52"/>
      <c r="C95" s="55"/>
      <c r="D95" s="55" t="s">
        <v>61</v>
      </c>
      <c r="E95" s="55"/>
      <c r="F95" s="59">
        <v>1.1363169840412342</v>
      </c>
      <c r="G95" s="59">
        <v>1.147342880409717</v>
      </c>
      <c r="H95" s="59">
        <v>1.1557299341013743</v>
      </c>
      <c r="I95" s="59">
        <v>1.1321560121427943</v>
      </c>
      <c r="J95" s="59">
        <v>1.083264</v>
      </c>
      <c r="K95" s="59">
        <v>1.1425190178157321</v>
      </c>
      <c r="L95" s="59">
        <v>1.2197558399999999</v>
      </c>
      <c r="M95" s="59">
        <v>1.2197558399999999</v>
      </c>
      <c r="N95" s="59">
        <v>1.2197558399999999</v>
      </c>
      <c r="O95" s="59">
        <v>1.2197558399999999</v>
      </c>
      <c r="P95" s="59">
        <v>1.2197558399999999</v>
      </c>
      <c r="R95" s="3"/>
      <c r="S95" s="3"/>
      <c r="T95" s="3"/>
      <c r="U95" s="3"/>
      <c r="V95" s="3"/>
    </row>
    <row r="96" spans="1:22" ht="15.5" x14ac:dyDescent="0.35">
      <c r="A96" s="10"/>
      <c r="B96" s="52"/>
      <c r="C96" s="55"/>
      <c r="D96" s="55"/>
      <c r="E96" s="5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R96" s="3"/>
      <c r="S96" s="3"/>
      <c r="T96" s="3"/>
      <c r="U96" s="3"/>
      <c r="V96" s="3"/>
    </row>
    <row r="97" spans="1:22" ht="19.5" customHeight="1" x14ac:dyDescent="0.35">
      <c r="A97" s="10"/>
      <c r="B97" s="55"/>
      <c r="C97" s="55"/>
      <c r="D97" s="55" t="s">
        <v>62</v>
      </c>
      <c r="E97" s="55"/>
      <c r="F97" s="57">
        <v>191610</v>
      </c>
      <c r="G97" s="57">
        <v>195792</v>
      </c>
      <c r="H97" s="57">
        <v>204080</v>
      </c>
      <c r="I97" s="57">
        <v>208487</v>
      </c>
      <c r="J97" s="57">
        <v>210000</v>
      </c>
      <c r="K97" s="57">
        <v>218100</v>
      </c>
      <c r="L97" s="57">
        <v>220732.69573060446</v>
      </c>
      <c r="M97" s="57">
        <v>236400</v>
      </c>
      <c r="N97" s="57">
        <v>243300</v>
      </c>
      <c r="O97" s="57">
        <v>251400</v>
      </c>
      <c r="P97" s="57">
        <v>258500</v>
      </c>
      <c r="R97" s="3"/>
      <c r="S97" s="3"/>
      <c r="T97" s="3"/>
      <c r="U97" s="3"/>
      <c r="V97" s="3"/>
    </row>
    <row r="98" spans="1:22" ht="15.5" x14ac:dyDescent="0.35">
      <c r="A98" s="10"/>
      <c r="B98" s="52"/>
      <c r="C98" s="55"/>
      <c r="D98" s="55" t="s">
        <v>63</v>
      </c>
      <c r="E98" s="55"/>
      <c r="F98" s="57">
        <v>68059</v>
      </c>
      <c r="G98" s="57">
        <v>74502</v>
      </c>
      <c r="H98" s="57">
        <v>75294</v>
      </c>
      <c r="I98" s="57">
        <v>75954</v>
      </c>
      <c r="J98" s="57">
        <v>72200</v>
      </c>
      <c r="K98" s="57">
        <v>78900</v>
      </c>
      <c r="L98" s="57">
        <v>92162.525018323227</v>
      </c>
      <c r="M98" s="57">
        <v>94800</v>
      </c>
      <c r="N98" s="57">
        <v>98200</v>
      </c>
      <c r="O98" s="57">
        <v>101100</v>
      </c>
      <c r="P98" s="57">
        <v>105100</v>
      </c>
      <c r="R98" s="3"/>
      <c r="S98" s="3"/>
      <c r="T98" s="3"/>
      <c r="U98" s="3"/>
      <c r="V98" s="3"/>
    </row>
    <row r="99" spans="1:22" ht="11.25" customHeight="1" x14ac:dyDescent="0.35">
      <c r="A99" s="10"/>
      <c r="B99" s="52"/>
      <c r="C99" s="55"/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R99" s="3"/>
      <c r="S99" s="3"/>
      <c r="T99" s="3"/>
      <c r="U99" s="3"/>
      <c r="V99" s="3"/>
    </row>
    <row r="100" spans="1:22" ht="15" customHeight="1" x14ac:dyDescent="0.35">
      <c r="A100" s="10"/>
      <c r="B100" s="55"/>
      <c r="C100" s="55"/>
      <c r="D100" s="55" t="s">
        <v>64</v>
      </c>
      <c r="E100" s="55"/>
      <c r="F100" s="57">
        <v>2780</v>
      </c>
      <c r="G100" s="57">
        <v>2800</v>
      </c>
      <c r="H100" s="57">
        <v>2840</v>
      </c>
      <c r="I100" s="57">
        <v>2870</v>
      </c>
      <c r="J100" s="57">
        <v>2820</v>
      </c>
      <c r="K100" s="57">
        <v>2780</v>
      </c>
      <c r="L100" s="57">
        <v>2730</v>
      </c>
      <c r="M100" s="57">
        <v>2730</v>
      </c>
      <c r="N100" s="57">
        <v>2770</v>
      </c>
      <c r="O100" s="57">
        <v>2770</v>
      </c>
      <c r="P100" s="57">
        <v>2770</v>
      </c>
      <c r="R100" s="3"/>
      <c r="S100" s="3"/>
      <c r="T100" s="3"/>
      <c r="U100" s="3"/>
      <c r="V100" s="3"/>
    </row>
    <row r="101" spans="1:22" ht="15.5" x14ac:dyDescent="0.35">
      <c r="A101" s="10"/>
      <c r="B101" s="52"/>
      <c r="C101" s="55"/>
      <c r="D101" s="55" t="s">
        <v>65</v>
      </c>
      <c r="E101" s="55"/>
      <c r="F101" s="57">
        <v>2110</v>
      </c>
      <c r="G101" s="57">
        <v>2120</v>
      </c>
      <c r="H101" s="57">
        <v>2130</v>
      </c>
      <c r="I101" s="57">
        <v>2120</v>
      </c>
      <c r="J101" s="57">
        <v>2080</v>
      </c>
      <c r="K101" s="57">
        <v>2050</v>
      </c>
      <c r="L101" s="57">
        <v>2070</v>
      </c>
      <c r="M101" s="57">
        <v>2150</v>
      </c>
      <c r="N101" s="57">
        <v>2210</v>
      </c>
      <c r="O101" s="57">
        <v>2220</v>
      </c>
      <c r="P101" s="57">
        <v>2210</v>
      </c>
      <c r="R101" s="7"/>
      <c r="S101" s="7"/>
      <c r="T101" s="7"/>
      <c r="U101" s="7"/>
      <c r="V101" s="7"/>
    </row>
    <row r="102" spans="1:22" ht="12" customHeight="1" x14ac:dyDescent="0.35">
      <c r="A102" s="10"/>
      <c r="B102" s="52"/>
      <c r="C102" s="55"/>
      <c r="D102" s="55"/>
      <c r="E102" s="55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R102" s="3"/>
      <c r="S102" s="3"/>
      <c r="T102" s="3"/>
      <c r="U102" s="3"/>
      <c r="V102" s="3"/>
    </row>
    <row r="103" spans="1:22" ht="18" customHeight="1" x14ac:dyDescent="0.35">
      <c r="A103" s="10"/>
      <c r="B103" s="55"/>
      <c r="C103" s="55"/>
      <c r="D103" s="55" t="s">
        <v>66</v>
      </c>
      <c r="E103" s="55"/>
      <c r="F103" s="57">
        <v>69000</v>
      </c>
      <c r="G103" s="57">
        <v>69800</v>
      </c>
      <c r="H103" s="57">
        <v>71600</v>
      </c>
      <c r="I103" s="57">
        <v>71800</v>
      </c>
      <c r="J103" s="57">
        <v>73900</v>
      </c>
      <c r="K103" s="57">
        <v>76500</v>
      </c>
      <c r="L103" s="57">
        <v>79600</v>
      </c>
      <c r="M103" s="57">
        <v>85300</v>
      </c>
      <c r="N103" s="57">
        <v>86500</v>
      </c>
      <c r="O103" s="57">
        <v>89300</v>
      </c>
      <c r="P103" s="57">
        <v>92100</v>
      </c>
      <c r="R103" s="3"/>
      <c r="S103" s="3"/>
      <c r="T103" s="3"/>
      <c r="U103" s="3"/>
      <c r="V103" s="3"/>
    </row>
    <row r="104" spans="1:22" ht="18.75" customHeight="1" x14ac:dyDescent="0.35">
      <c r="A104" s="10"/>
      <c r="B104" s="52"/>
      <c r="C104" s="55"/>
      <c r="D104" s="55" t="s">
        <v>67</v>
      </c>
      <c r="E104" s="55"/>
      <c r="F104" s="57">
        <v>32200</v>
      </c>
      <c r="G104" s="57">
        <v>33600</v>
      </c>
      <c r="H104" s="57">
        <v>34700</v>
      </c>
      <c r="I104" s="57">
        <v>35600</v>
      </c>
      <c r="J104" s="57">
        <v>36700</v>
      </c>
      <c r="K104" s="57">
        <v>40600</v>
      </c>
      <c r="L104" s="57">
        <v>42700</v>
      </c>
      <c r="M104" s="57">
        <v>42200</v>
      </c>
      <c r="N104" s="57">
        <v>42600</v>
      </c>
      <c r="O104" s="57">
        <v>43800</v>
      </c>
      <c r="P104" s="57">
        <v>45600</v>
      </c>
      <c r="R104" s="3"/>
      <c r="S104" s="3"/>
      <c r="T104" s="3"/>
      <c r="U104" s="3"/>
      <c r="V104" s="3"/>
    </row>
    <row r="105" spans="1:22" ht="13.5" customHeight="1" x14ac:dyDescent="0.35">
      <c r="A105" s="10"/>
      <c r="B105" s="52"/>
      <c r="C105" s="55"/>
      <c r="D105" s="55"/>
      <c r="E105" s="55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R105" s="3"/>
      <c r="S105" s="3"/>
      <c r="T105" s="3"/>
      <c r="U105" s="3"/>
      <c r="V105" s="3"/>
    </row>
    <row r="106" spans="1:22" ht="15.5" x14ac:dyDescent="0.35">
      <c r="A106" s="10"/>
      <c r="B106" s="52"/>
      <c r="C106" s="55"/>
      <c r="D106" s="55" t="s">
        <v>68</v>
      </c>
      <c r="E106" s="55"/>
      <c r="F106" s="59">
        <v>1.0003599630498978</v>
      </c>
      <c r="G106" s="59">
        <v>1.0030368891687671</v>
      </c>
      <c r="H106" s="59">
        <v>1.00274019847275</v>
      </c>
      <c r="I106" s="59">
        <v>1.0120088986647853</v>
      </c>
      <c r="J106" s="59">
        <v>1.0081</v>
      </c>
      <c r="K106" s="59">
        <v>1.0269791877935985</v>
      </c>
      <c r="L106" s="59">
        <v>1.015066</v>
      </c>
      <c r="M106" s="59">
        <v>1.015066</v>
      </c>
      <c r="N106" s="59">
        <v>1.015066</v>
      </c>
      <c r="O106" s="59">
        <v>1.015066</v>
      </c>
      <c r="P106" s="59">
        <v>1.015066</v>
      </c>
      <c r="R106" s="3"/>
      <c r="S106" s="3"/>
      <c r="T106" s="3"/>
      <c r="U106" s="3"/>
      <c r="V106" s="3"/>
    </row>
    <row r="107" spans="1:22" ht="11.25" customHeight="1" x14ac:dyDescent="0.35">
      <c r="A107" s="10"/>
      <c r="B107" s="52"/>
      <c r="C107" s="55"/>
      <c r="D107" s="55"/>
      <c r="E107" s="55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R107" s="3"/>
      <c r="S107" s="3"/>
      <c r="T107" s="3"/>
      <c r="U107" s="3"/>
      <c r="V107" s="3"/>
    </row>
    <row r="108" spans="1:22" ht="25.15" customHeight="1" x14ac:dyDescent="0.35">
      <c r="A108" s="10"/>
      <c r="B108" s="61"/>
      <c r="C108" s="55" t="s">
        <v>69</v>
      </c>
      <c r="D108" s="55"/>
      <c r="E108" s="55"/>
      <c r="F108" s="57">
        <v>106</v>
      </c>
      <c r="G108" s="57">
        <v>33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R108" s="3"/>
      <c r="S108" s="3"/>
      <c r="T108" s="3"/>
      <c r="U108" s="3"/>
      <c r="V108" s="3"/>
    </row>
    <row r="109" spans="1:22" s="7" customFormat="1" ht="13.5" customHeight="1" x14ac:dyDescent="0.35">
      <c r="A109" s="10"/>
      <c r="B109" s="15"/>
      <c r="C109" s="8"/>
      <c r="D109" s="8"/>
      <c r="E109" s="8"/>
      <c r="R109" s="3"/>
      <c r="S109" s="3"/>
      <c r="T109" s="3"/>
      <c r="U109" s="3"/>
      <c r="V109" s="3"/>
    </row>
    <row r="110" spans="1:22" s="1" customFormat="1" ht="15.5" x14ac:dyDescent="0.3">
      <c r="A110" s="24"/>
      <c r="B110" s="31" t="s">
        <v>70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R110" s="3"/>
      <c r="S110" s="3"/>
      <c r="T110" s="3"/>
      <c r="U110" s="3"/>
      <c r="V110" s="3"/>
    </row>
    <row r="111" spans="1:22" s="3" customFormat="1" ht="18.75" customHeight="1" thickTop="1" x14ac:dyDescent="0.35">
      <c r="A111" s="24"/>
      <c r="B111" s="21"/>
      <c r="C111" s="24" t="s">
        <v>23</v>
      </c>
      <c r="D111" s="24"/>
      <c r="E111" s="24"/>
      <c r="F111" s="30">
        <v>9138838.7962083798</v>
      </c>
      <c r="G111" s="30">
        <v>9195554.5189279653</v>
      </c>
      <c r="H111" s="30">
        <v>10414069.606558152</v>
      </c>
      <c r="I111" s="30">
        <v>10595261.296296883</v>
      </c>
      <c r="J111" s="30">
        <v>11899491.940249547</v>
      </c>
      <c r="K111" s="30">
        <v>13627955.463216152</v>
      </c>
      <c r="L111" s="30">
        <v>14108833.06190275</v>
      </c>
      <c r="M111" s="30">
        <v>14178600</v>
      </c>
      <c r="N111" s="30">
        <v>14342600</v>
      </c>
      <c r="O111" s="30">
        <v>14147900</v>
      </c>
      <c r="P111" s="30">
        <v>14572600</v>
      </c>
    </row>
    <row r="112" spans="1:22" s="3" customFormat="1" ht="15.5" x14ac:dyDescent="0.35">
      <c r="A112" s="24"/>
      <c r="C112" s="21" t="s">
        <v>71</v>
      </c>
      <c r="D112" s="21"/>
      <c r="E112" s="21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13520800</v>
      </c>
      <c r="L112" s="4">
        <v>13994000</v>
      </c>
      <c r="M112" s="4">
        <v>14065000</v>
      </c>
      <c r="N112" s="4">
        <v>14229000</v>
      </c>
      <c r="O112" s="4">
        <v>14034300</v>
      </c>
      <c r="P112" s="4">
        <v>14459000</v>
      </c>
    </row>
    <row r="113" spans="1:22" s="3" customFormat="1" ht="15.5" x14ac:dyDescent="0.35">
      <c r="A113" s="24"/>
      <c r="C113" s="21"/>
      <c r="D113" s="21" t="s">
        <v>72</v>
      </c>
      <c r="E113" s="21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13516700</v>
      </c>
      <c r="L113" s="4">
        <v>13990400</v>
      </c>
      <c r="M113" s="4">
        <v>14061800</v>
      </c>
      <c r="N113" s="4">
        <v>14226200</v>
      </c>
      <c r="O113" s="4">
        <v>14031800</v>
      </c>
      <c r="P113" s="4">
        <v>14456800</v>
      </c>
    </row>
    <row r="114" spans="1:22" s="3" customFormat="1" ht="15.5" x14ac:dyDescent="0.35">
      <c r="A114" s="24"/>
      <c r="C114" s="21"/>
      <c r="D114" s="21" t="s">
        <v>73</v>
      </c>
      <c r="E114" s="21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4100</v>
      </c>
      <c r="L114" s="4">
        <v>3600</v>
      </c>
      <c r="M114" s="4">
        <v>3200</v>
      </c>
      <c r="N114" s="4">
        <v>2800</v>
      </c>
      <c r="O114" s="4">
        <v>2500</v>
      </c>
      <c r="P114" s="4">
        <v>2200</v>
      </c>
    </row>
    <row r="115" spans="1:22" s="3" customFormat="1" ht="10.15" customHeight="1" x14ac:dyDescent="0.35">
      <c r="A115" s="24"/>
      <c r="B115" s="21"/>
      <c r="C115" s="21"/>
      <c r="D115" s="21"/>
      <c r="E115" s="21"/>
    </row>
    <row r="116" spans="1:22" s="3" customFormat="1" ht="15.5" x14ac:dyDescent="0.35">
      <c r="A116" s="24"/>
      <c r="C116" s="21" t="s">
        <v>74</v>
      </c>
      <c r="D116" s="21"/>
      <c r="E116" s="21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107100</v>
      </c>
      <c r="L116" s="4">
        <v>114900</v>
      </c>
      <c r="M116" s="4">
        <v>113600</v>
      </c>
      <c r="N116" s="4">
        <v>113600</v>
      </c>
      <c r="O116" s="4">
        <v>113600</v>
      </c>
      <c r="P116" s="4">
        <v>113600</v>
      </c>
    </row>
    <row r="117" spans="1:22" s="3" customFormat="1" ht="15.5" x14ac:dyDescent="0.35">
      <c r="A117" s="24"/>
      <c r="C117" s="21"/>
      <c r="D117" s="21"/>
      <c r="E117" s="21"/>
    </row>
    <row r="118" spans="1:22" s="3" customFormat="1" ht="15.5" x14ac:dyDescent="0.35">
      <c r="A118" s="24"/>
      <c r="C118" s="21" t="s">
        <v>75</v>
      </c>
      <c r="D118" s="21"/>
      <c r="E118" s="21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301100</v>
      </c>
      <c r="L118" s="4">
        <v>305400</v>
      </c>
      <c r="M118" s="4">
        <v>305800</v>
      </c>
      <c r="N118" s="4">
        <v>305700</v>
      </c>
      <c r="O118" s="4">
        <v>302100</v>
      </c>
      <c r="P118" s="4">
        <v>307600</v>
      </c>
    </row>
    <row r="119" spans="1:22" s="3" customFormat="1" ht="15.5" x14ac:dyDescent="0.35">
      <c r="A119" s="24"/>
      <c r="C119" s="21"/>
      <c r="D119" s="21" t="s">
        <v>76</v>
      </c>
      <c r="E119" s="21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301000</v>
      </c>
      <c r="L119" s="4">
        <v>305300</v>
      </c>
      <c r="M119" s="4">
        <v>305700</v>
      </c>
      <c r="N119" s="4">
        <v>305600</v>
      </c>
      <c r="O119" s="4">
        <v>302000</v>
      </c>
      <c r="P119" s="4">
        <v>307600</v>
      </c>
      <c r="R119" s="30"/>
      <c r="S119" s="30"/>
      <c r="T119" s="30"/>
    </row>
    <row r="120" spans="1:22" s="3" customFormat="1" ht="15.5" x14ac:dyDescent="0.35">
      <c r="A120" s="24"/>
      <c r="C120" s="21"/>
      <c r="D120" s="21" t="s">
        <v>77</v>
      </c>
      <c r="E120" s="21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  <c r="O120" s="4">
        <v>100</v>
      </c>
      <c r="P120" s="4">
        <v>0</v>
      </c>
      <c r="R120" s="30"/>
      <c r="S120" s="30"/>
      <c r="T120" s="30"/>
    </row>
    <row r="121" spans="1:22" s="3" customFormat="1" ht="15.5" x14ac:dyDescent="0.35">
      <c r="A121" s="24"/>
      <c r="C121" s="21"/>
      <c r="D121" s="21"/>
      <c r="E121" s="21"/>
      <c r="R121" s="30"/>
      <c r="S121" s="30"/>
      <c r="T121" s="30"/>
    </row>
    <row r="122" spans="1:22" s="3" customFormat="1" ht="15.5" x14ac:dyDescent="0.35">
      <c r="A122" s="24"/>
      <c r="C122" s="21"/>
      <c r="D122" s="21" t="s">
        <v>78</v>
      </c>
      <c r="E122" s="21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218700</v>
      </c>
      <c r="L122" s="4">
        <v>221900</v>
      </c>
      <c r="M122" s="4">
        <v>222200</v>
      </c>
      <c r="N122" s="4">
        <v>222100</v>
      </c>
      <c r="O122" s="4">
        <v>219500</v>
      </c>
      <c r="P122" s="4">
        <v>223500</v>
      </c>
      <c r="R122" s="30"/>
      <c r="S122" s="30"/>
      <c r="T122" s="30"/>
    </row>
    <row r="123" spans="1:22" s="3" customFormat="1" ht="15.5" x14ac:dyDescent="0.35">
      <c r="A123" s="24"/>
      <c r="C123" s="21"/>
      <c r="D123" s="21" t="s">
        <v>79</v>
      </c>
      <c r="E123" s="21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82400</v>
      </c>
      <c r="L123" s="4">
        <v>83500</v>
      </c>
      <c r="M123" s="4">
        <v>83600</v>
      </c>
      <c r="N123" s="4">
        <v>83600</v>
      </c>
      <c r="O123" s="4">
        <v>82600</v>
      </c>
      <c r="P123" s="4">
        <v>84100</v>
      </c>
      <c r="R123" s="4"/>
      <c r="S123" s="4"/>
      <c r="T123" s="4"/>
    </row>
    <row r="124" spans="1:22" s="3" customFormat="1" ht="15.5" x14ac:dyDescent="0.35">
      <c r="A124" s="24"/>
      <c r="C124" s="21"/>
      <c r="D124" s="21"/>
      <c r="E124" s="21"/>
      <c r="R124" s="4"/>
      <c r="S124" s="4"/>
      <c r="T124" s="4"/>
    </row>
    <row r="125" spans="1:22" s="3" customFormat="1" ht="15.5" x14ac:dyDescent="0.35">
      <c r="A125" s="24"/>
      <c r="C125" s="21" t="s">
        <v>80</v>
      </c>
      <c r="D125" s="21"/>
      <c r="E125" s="21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42980</v>
      </c>
      <c r="L125" s="4">
        <v>44330</v>
      </c>
      <c r="M125" s="4">
        <v>44530</v>
      </c>
      <c r="N125" s="4">
        <v>45060</v>
      </c>
      <c r="O125" s="4">
        <v>44980</v>
      </c>
      <c r="P125" s="4">
        <v>45500</v>
      </c>
      <c r="R125" s="4"/>
      <c r="S125" s="4"/>
      <c r="T125" s="4"/>
    </row>
    <row r="126" spans="1:22" s="3" customFormat="1" ht="15.5" x14ac:dyDescent="0.35">
      <c r="A126" s="24"/>
      <c r="C126" s="21"/>
      <c r="D126" s="21" t="s">
        <v>81</v>
      </c>
      <c r="E126" s="21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42980</v>
      </c>
      <c r="L126" s="4">
        <v>44330</v>
      </c>
      <c r="M126" s="4">
        <v>44530</v>
      </c>
      <c r="N126" s="4">
        <v>45060</v>
      </c>
      <c r="O126" s="4">
        <v>44980</v>
      </c>
      <c r="P126" s="4">
        <v>45500</v>
      </c>
      <c r="R126" s="4"/>
      <c r="S126" s="4"/>
      <c r="T126" s="4"/>
    </row>
    <row r="127" spans="1:22" s="3" customFormat="1" ht="15.5" x14ac:dyDescent="0.35">
      <c r="A127" s="24"/>
      <c r="C127" s="21"/>
      <c r="D127" s="21" t="s">
        <v>82</v>
      </c>
      <c r="E127" s="21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43190</v>
      </c>
      <c r="L127" s="4">
        <v>43890</v>
      </c>
      <c r="M127" s="4">
        <v>45030</v>
      </c>
      <c r="N127" s="4">
        <v>45840</v>
      </c>
      <c r="O127" s="4">
        <v>46330</v>
      </c>
      <c r="P127" s="4">
        <v>46820</v>
      </c>
      <c r="R127" s="11"/>
      <c r="S127" s="11"/>
      <c r="T127" s="11"/>
      <c r="U127" s="6"/>
      <c r="V127" s="6"/>
    </row>
    <row r="128" spans="1:22" s="3" customFormat="1" ht="12" customHeight="1" x14ac:dyDescent="0.35">
      <c r="A128" s="24"/>
      <c r="B128" s="21"/>
      <c r="C128" s="21"/>
      <c r="D128" s="21"/>
      <c r="E128" s="21"/>
      <c r="R128" s="11"/>
      <c r="S128" s="11"/>
      <c r="T128" s="11"/>
      <c r="U128" s="6"/>
      <c r="V128" s="6"/>
    </row>
    <row r="129" spans="1:22" s="3" customFormat="1" ht="13.5" customHeight="1" x14ac:dyDescent="0.35">
      <c r="A129" s="24"/>
      <c r="B129" s="21"/>
      <c r="C129" s="21"/>
      <c r="D129" s="21" t="s">
        <v>83</v>
      </c>
      <c r="E129" s="21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43840</v>
      </c>
      <c r="L129" s="4">
        <v>45220</v>
      </c>
      <c r="M129" s="4">
        <v>45420</v>
      </c>
      <c r="N129" s="4">
        <v>45960</v>
      </c>
      <c r="O129" s="4">
        <v>45880</v>
      </c>
      <c r="P129" s="4">
        <v>46410</v>
      </c>
      <c r="R129" s="11"/>
      <c r="S129" s="11"/>
      <c r="T129" s="11"/>
      <c r="U129" s="6"/>
      <c r="V129" s="6"/>
    </row>
    <row r="130" spans="1:22" s="3" customFormat="1" ht="16.5" customHeight="1" x14ac:dyDescent="0.35">
      <c r="A130" s="24"/>
      <c r="B130" s="21"/>
      <c r="C130" s="21"/>
      <c r="D130" s="21" t="s">
        <v>84</v>
      </c>
      <c r="E130" s="21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40680</v>
      </c>
      <c r="L130" s="4">
        <v>41930</v>
      </c>
      <c r="M130" s="4">
        <v>42150</v>
      </c>
      <c r="N130" s="4">
        <v>42660</v>
      </c>
      <c r="O130" s="4">
        <v>42560</v>
      </c>
      <c r="P130" s="4">
        <v>43100</v>
      </c>
      <c r="R130" s="11"/>
      <c r="S130" s="11"/>
      <c r="T130" s="11"/>
      <c r="U130" s="6"/>
      <c r="V130" s="6"/>
    </row>
    <row r="131" spans="1:22" s="3" customFormat="1" ht="10.15" customHeight="1" x14ac:dyDescent="0.35">
      <c r="A131" s="24"/>
      <c r="B131" s="21"/>
      <c r="C131" s="21"/>
      <c r="D131" s="21"/>
      <c r="E131" s="21"/>
      <c r="R131" s="11"/>
      <c r="S131" s="11"/>
      <c r="T131" s="11"/>
      <c r="U131" s="6"/>
      <c r="V131" s="6"/>
    </row>
    <row r="132" spans="1:22" s="3" customFormat="1" ht="15.5" x14ac:dyDescent="0.35">
      <c r="A132" s="24"/>
      <c r="C132" s="21" t="s">
        <v>85</v>
      </c>
      <c r="D132" s="21"/>
      <c r="E132" s="21"/>
      <c r="F132" s="34">
        <v>1.0397006</v>
      </c>
      <c r="G132" s="34">
        <v>1.0471235000000001</v>
      </c>
      <c r="H132" s="34">
        <v>1.062603</v>
      </c>
      <c r="I132" s="34">
        <v>1.0496233800000001</v>
      </c>
      <c r="J132" s="34">
        <v>1.0475165500000001</v>
      </c>
      <c r="K132" s="34">
        <v>1.0448966</v>
      </c>
      <c r="L132" s="34">
        <v>1.0338592499999999</v>
      </c>
      <c r="M132" s="34">
        <v>1.0329999999999999</v>
      </c>
      <c r="N132" s="34">
        <v>1.0329999999999999</v>
      </c>
      <c r="O132" s="34">
        <v>1.0329999999999999</v>
      </c>
      <c r="P132" s="34">
        <v>1.0329999999999999</v>
      </c>
      <c r="R132" s="11"/>
      <c r="S132" s="11"/>
      <c r="T132" s="11"/>
      <c r="U132" s="6"/>
      <c r="V132" s="6"/>
    </row>
    <row r="133" spans="1:22" s="3" customFormat="1" ht="12.75" customHeight="1" x14ac:dyDescent="0.35">
      <c r="A133" s="24"/>
      <c r="C133" s="21"/>
      <c r="D133" s="21"/>
      <c r="E133" s="21"/>
      <c r="R133" s="11"/>
      <c r="S133" s="11"/>
      <c r="T133" s="11"/>
      <c r="U133" s="6"/>
      <c r="V133" s="6"/>
    </row>
    <row r="134" spans="1:22" s="3" customFormat="1" ht="15.5" x14ac:dyDescent="0.35">
      <c r="A134" s="24"/>
      <c r="C134" s="21" t="s">
        <v>86</v>
      </c>
      <c r="D134" s="21"/>
      <c r="E134" s="21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3500</v>
      </c>
      <c r="L134" s="4">
        <v>3600</v>
      </c>
      <c r="M134" s="4">
        <v>3600</v>
      </c>
      <c r="N134" s="4">
        <v>3600</v>
      </c>
      <c r="O134" s="4">
        <v>3600</v>
      </c>
      <c r="P134" s="4">
        <v>3600</v>
      </c>
      <c r="R134" s="11"/>
      <c r="S134" s="11"/>
      <c r="T134" s="11"/>
      <c r="U134" s="6"/>
      <c r="V134" s="6"/>
    </row>
    <row r="135" spans="1:22" s="3" customFormat="1" ht="19.5" customHeight="1" x14ac:dyDescent="0.35">
      <c r="A135" s="24"/>
      <c r="B135" s="35"/>
      <c r="C135" s="21" t="s">
        <v>87</v>
      </c>
      <c r="D135" s="21"/>
      <c r="E135" s="21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29200</v>
      </c>
      <c r="L135" s="4">
        <v>30450</v>
      </c>
      <c r="M135" s="4">
        <v>30450</v>
      </c>
      <c r="N135" s="4">
        <v>30450</v>
      </c>
      <c r="O135" s="4">
        <v>30450</v>
      </c>
      <c r="P135" s="4">
        <v>30450</v>
      </c>
      <c r="R135" s="11"/>
      <c r="S135" s="11"/>
      <c r="T135" s="11"/>
      <c r="U135" s="6"/>
      <c r="V135" s="6"/>
    </row>
    <row r="136" spans="1:22" s="7" customFormat="1" ht="9.75" customHeight="1" x14ac:dyDescent="0.35">
      <c r="A136" s="10"/>
      <c r="B136" s="15"/>
      <c r="C136" s="8"/>
      <c r="D136" s="8"/>
      <c r="E136" s="8"/>
      <c r="R136" s="11"/>
      <c r="S136" s="11"/>
      <c r="T136" s="11"/>
      <c r="U136" s="6"/>
      <c r="V136" s="6"/>
    </row>
    <row r="137" spans="1:22" s="3" customFormat="1" ht="15.5" x14ac:dyDescent="0.3">
      <c r="A137" s="24"/>
      <c r="B137" s="31" t="s">
        <v>88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R137" s="11"/>
      <c r="S137" s="11"/>
      <c r="T137" s="11"/>
      <c r="U137" s="6"/>
      <c r="V137" s="6"/>
    </row>
    <row r="138" spans="1:22" s="3" customFormat="1" ht="15" x14ac:dyDescent="0.3">
      <c r="A138" s="24"/>
      <c r="C138" s="24" t="s">
        <v>23</v>
      </c>
      <c r="D138" s="24"/>
      <c r="E138" s="24"/>
      <c r="F138" s="30">
        <v>1081357.4990162195</v>
      </c>
      <c r="G138" s="30">
        <v>1167088.9147651552</v>
      </c>
      <c r="H138" s="30">
        <v>1180149.0847602577</v>
      </c>
      <c r="I138" s="30">
        <v>1204060.3912147128</v>
      </c>
      <c r="J138" s="30">
        <v>1209313.6699016364</v>
      </c>
      <c r="K138" s="30">
        <v>1236838.924301862</v>
      </c>
      <c r="L138" s="30">
        <v>1374801.3867107923</v>
      </c>
      <c r="M138" s="30">
        <v>1527600</v>
      </c>
      <c r="N138" s="30">
        <v>1575000</v>
      </c>
      <c r="O138" s="30">
        <v>1636700</v>
      </c>
      <c r="P138" s="30">
        <v>1736800</v>
      </c>
      <c r="R138" s="11"/>
      <c r="S138" s="11"/>
      <c r="T138" s="11"/>
      <c r="U138" s="6"/>
      <c r="V138" s="6"/>
    </row>
    <row r="139" spans="1:22" s="3" customFormat="1" ht="15.5" x14ac:dyDescent="0.35">
      <c r="A139" s="24"/>
      <c r="C139" s="21" t="s">
        <v>89</v>
      </c>
      <c r="D139" s="21"/>
      <c r="E139" s="21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1236800</v>
      </c>
      <c r="L139" s="4">
        <v>1374800</v>
      </c>
      <c r="M139" s="4">
        <v>1527600</v>
      </c>
      <c r="N139" s="4">
        <v>1575000</v>
      </c>
      <c r="O139" s="4">
        <v>1636700</v>
      </c>
      <c r="P139" s="4">
        <v>1736800</v>
      </c>
      <c r="R139" s="11"/>
      <c r="S139" s="11"/>
      <c r="T139" s="11"/>
      <c r="U139" s="6"/>
      <c r="V139" s="6"/>
    </row>
    <row r="140" spans="1:22" s="3" customFormat="1" ht="15.5" x14ac:dyDescent="0.35">
      <c r="A140" s="24"/>
      <c r="C140" s="21"/>
      <c r="D140" s="21"/>
      <c r="E140" s="21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739200</v>
      </c>
      <c r="L140" s="4">
        <v>798400</v>
      </c>
      <c r="M140" s="4">
        <v>891100</v>
      </c>
      <c r="N140" s="4">
        <v>905700</v>
      </c>
      <c r="O140" s="4">
        <v>926000</v>
      </c>
      <c r="P140" s="4">
        <v>958200</v>
      </c>
      <c r="R140" s="11"/>
      <c r="S140" s="11"/>
      <c r="T140" s="11"/>
      <c r="U140" s="6"/>
      <c r="V140" s="6"/>
    </row>
    <row r="141" spans="1:22" s="3" customFormat="1" ht="15.5" x14ac:dyDescent="0.35">
      <c r="A141" s="24"/>
      <c r="C141" s="21"/>
      <c r="D141" s="21"/>
      <c r="E141" s="21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497600</v>
      </c>
      <c r="L141" s="4">
        <v>576400</v>
      </c>
      <c r="M141" s="4">
        <v>636500</v>
      </c>
      <c r="N141" s="4">
        <v>669300</v>
      </c>
      <c r="O141" s="4">
        <v>710800</v>
      </c>
      <c r="P141" s="4">
        <v>778600</v>
      </c>
      <c r="R141" s="11"/>
      <c r="S141" s="11"/>
      <c r="T141" s="11"/>
      <c r="U141" s="6"/>
      <c r="V141" s="6"/>
    </row>
    <row r="142" spans="1:22" s="3" customFormat="1" ht="15.5" x14ac:dyDescent="0.35">
      <c r="A142" s="24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R142" s="11"/>
      <c r="S142" s="11"/>
      <c r="T142" s="11"/>
      <c r="U142" s="6"/>
      <c r="V142" s="6"/>
    </row>
    <row r="143" spans="1:22" s="3" customFormat="1" ht="15.5" x14ac:dyDescent="0.35">
      <c r="A143" s="24"/>
      <c r="C143" s="21" t="s">
        <v>92</v>
      </c>
      <c r="D143" s="21"/>
      <c r="E143" s="21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24100</v>
      </c>
      <c r="L143" s="4">
        <v>24900</v>
      </c>
      <c r="M143" s="4">
        <v>26600</v>
      </c>
      <c r="N143" s="4">
        <v>27500</v>
      </c>
      <c r="O143" s="4">
        <v>28500</v>
      </c>
      <c r="P143" s="4">
        <v>29900</v>
      </c>
      <c r="R143" s="11"/>
      <c r="S143" s="11"/>
      <c r="T143" s="11"/>
      <c r="U143" s="6"/>
      <c r="V143" s="6"/>
    </row>
    <row r="144" spans="1:22" s="3" customFormat="1" ht="15.5" x14ac:dyDescent="0.35">
      <c r="A144" s="24"/>
      <c r="C144" s="21"/>
      <c r="D144" s="21"/>
      <c r="E144" s="21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6400</v>
      </c>
      <c r="L144" s="4">
        <v>6500</v>
      </c>
      <c r="M144" s="4">
        <v>7000</v>
      </c>
      <c r="N144" s="4">
        <v>7100</v>
      </c>
      <c r="O144" s="4">
        <v>7100</v>
      </c>
      <c r="P144" s="4">
        <v>7200</v>
      </c>
      <c r="R144" s="11"/>
      <c r="S144" s="11"/>
      <c r="T144" s="11"/>
      <c r="U144" s="6"/>
      <c r="V144" s="6"/>
    </row>
    <row r="145" spans="1:22" s="3" customFormat="1" ht="15.5" x14ac:dyDescent="0.35">
      <c r="A145" s="24"/>
      <c r="C145" s="21"/>
      <c r="D145" s="21"/>
      <c r="E145" s="21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18400</v>
      </c>
      <c r="M145" s="4">
        <v>19600</v>
      </c>
      <c r="N145" s="4">
        <v>20400</v>
      </c>
      <c r="O145" s="4">
        <v>21300</v>
      </c>
      <c r="P145" s="4">
        <v>22700</v>
      </c>
      <c r="R145" s="11"/>
      <c r="S145" s="11"/>
      <c r="T145" s="11"/>
      <c r="U145" s="6"/>
      <c r="V145" s="6"/>
    </row>
    <row r="146" spans="1:22" s="3" customFormat="1" ht="15.5" x14ac:dyDescent="0.35">
      <c r="A146" s="24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R146" s="11"/>
      <c r="S146" s="11"/>
      <c r="T146" s="11"/>
      <c r="U146" s="6"/>
      <c r="V146" s="6"/>
    </row>
    <row r="147" spans="1:22" s="3" customFormat="1" ht="15.5" x14ac:dyDescent="0.35">
      <c r="A147" s="24"/>
      <c r="C147" s="21" t="s">
        <v>95</v>
      </c>
      <c r="D147" s="21"/>
      <c r="E147" s="21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48610</v>
      </c>
      <c r="L147" s="4">
        <v>52500</v>
      </c>
      <c r="M147" s="4">
        <v>54740</v>
      </c>
      <c r="N147" s="4">
        <v>54580</v>
      </c>
      <c r="O147" s="4">
        <v>54880</v>
      </c>
      <c r="P147" s="4">
        <v>55350</v>
      </c>
      <c r="R147" s="11"/>
      <c r="S147" s="11"/>
      <c r="T147" s="11"/>
      <c r="U147" s="6"/>
      <c r="V147" s="6"/>
    </row>
    <row r="148" spans="1:22" s="3" customFormat="1" ht="15.5" x14ac:dyDescent="0.35">
      <c r="A148" s="24"/>
      <c r="C148" s="21"/>
      <c r="D148" s="21"/>
      <c r="E148" s="21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109630</v>
      </c>
      <c r="L148" s="4">
        <v>117000</v>
      </c>
      <c r="M148" s="4">
        <v>120960</v>
      </c>
      <c r="N148" s="4">
        <v>121750</v>
      </c>
      <c r="O148" s="4">
        <v>123600</v>
      </c>
      <c r="P148" s="4">
        <v>126480</v>
      </c>
      <c r="R148" s="11"/>
      <c r="S148" s="11"/>
      <c r="T148" s="11"/>
      <c r="U148" s="6"/>
      <c r="V148" s="6"/>
    </row>
    <row r="149" spans="1:22" s="3" customFormat="1" ht="15.5" x14ac:dyDescent="0.35">
      <c r="A149" s="24"/>
      <c r="C149" s="21"/>
      <c r="D149" s="21"/>
      <c r="E149" s="21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26610</v>
      </c>
      <c r="L149" s="4">
        <v>29770</v>
      </c>
      <c r="M149" s="4">
        <v>30990</v>
      </c>
      <c r="N149" s="4">
        <v>31250</v>
      </c>
      <c r="O149" s="4">
        <v>31830</v>
      </c>
      <c r="P149" s="4">
        <v>32710</v>
      </c>
      <c r="R149" s="11"/>
      <c r="S149" s="11"/>
      <c r="T149" s="11"/>
      <c r="U149" s="6"/>
      <c r="V149" s="6"/>
    </row>
    <row r="150" spans="1:22" s="3" customFormat="1" ht="15.5" x14ac:dyDescent="0.35">
      <c r="A150" s="24"/>
      <c r="C150" s="71"/>
      <c r="D150" s="71"/>
      <c r="E150" s="7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R150" s="11"/>
      <c r="S150" s="11"/>
      <c r="T150" s="11"/>
      <c r="U150" s="6"/>
      <c r="V150" s="6"/>
    </row>
    <row r="151" spans="1:22" s="3" customFormat="1" ht="25.15" customHeight="1" x14ac:dyDescent="0.35">
      <c r="A151" s="24"/>
      <c r="B151" s="35"/>
      <c r="C151" s="70" t="s">
        <v>98</v>
      </c>
      <c r="D151" s="70"/>
      <c r="E151" s="70"/>
      <c r="F151" s="34">
        <v>1.0753569999999999</v>
      </c>
      <c r="G151" s="34">
        <v>1.0782240000000001</v>
      </c>
      <c r="H151" s="34">
        <v>1.086652</v>
      </c>
      <c r="I151" s="34">
        <v>1.0710249999999999</v>
      </c>
      <c r="J151" s="34">
        <v>1.0661670000000001</v>
      </c>
      <c r="K151" s="34">
        <v>1.0569869999999999</v>
      </c>
      <c r="L151" s="34">
        <v>1.050726</v>
      </c>
      <c r="M151" s="34">
        <v>1.048</v>
      </c>
      <c r="N151" s="34">
        <v>1.048</v>
      </c>
      <c r="O151" s="34">
        <v>1.048</v>
      </c>
      <c r="P151" s="34">
        <v>1.048</v>
      </c>
      <c r="R151" s="11"/>
      <c r="S151" s="11"/>
      <c r="T151" s="11"/>
      <c r="U151" s="6"/>
      <c r="V151" s="6"/>
    </row>
    <row r="152" spans="1:22" s="3" customFormat="1" ht="15.5" x14ac:dyDescent="0.35">
      <c r="A152" s="24"/>
      <c r="B152" s="35"/>
      <c r="C152" s="21"/>
      <c r="D152" s="21"/>
      <c r="E152" s="21"/>
      <c r="R152" s="4"/>
      <c r="S152" s="4"/>
      <c r="T152" s="4"/>
      <c r="U152" s="1"/>
      <c r="V152" s="1"/>
    </row>
    <row r="153" spans="1:22" s="3" customFormat="1" ht="15.5" x14ac:dyDescent="0.35">
      <c r="A153" s="24"/>
      <c r="B153" s="35"/>
      <c r="C153" s="21" t="s">
        <v>92</v>
      </c>
      <c r="D153" s="21"/>
      <c r="E153" s="21"/>
      <c r="R153" s="4"/>
      <c r="S153" s="4"/>
      <c r="T153" s="4"/>
    </row>
    <row r="154" spans="1:22" s="3" customFormat="1" ht="15.5" x14ac:dyDescent="0.35">
      <c r="A154" s="24"/>
      <c r="B154" s="35"/>
      <c r="C154" s="21"/>
      <c r="D154" s="21"/>
      <c r="E154" s="21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13600</v>
      </c>
      <c r="L154" s="4">
        <v>14200</v>
      </c>
      <c r="M154" s="4">
        <v>15200</v>
      </c>
      <c r="N154" s="4">
        <v>15600</v>
      </c>
      <c r="O154" s="4">
        <v>16100</v>
      </c>
      <c r="P154" s="4">
        <v>17100</v>
      </c>
      <c r="Q154" s="30"/>
      <c r="R154" s="4"/>
      <c r="S154" s="4"/>
      <c r="T154" s="4"/>
    </row>
    <row r="155" spans="1:22" s="3" customFormat="1" ht="15.5" x14ac:dyDescent="0.35">
      <c r="A155" s="24"/>
      <c r="B155" s="35"/>
      <c r="C155" s="21"/>
      <c r="D155" s="21"/>
      <c r="E155" s="21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10500</v>
      </c>
      <c r="L155" s="4">
        <v>10700</v>
      </c>
      <c r="M155" s="4">
        <v>11400</v>
      </c>
      <c r="N155" s="4">
        <v>11900</v>
      </c>
      <c r="O155" s="4">
        <v>12400</v>
      </c>
      <c r="P155" s="4">
        <v>12800</v>
      </c>
      <c r="Q155" s="30"/>
      <c r="R155" s="34"/>
      <c r="S155" s="34"/>
      <c r="T155" s="34"/>
    </row>
    <row r="156" spans="1:22" s="3" customFormat="1" ht="15.5" x14ac:dyDescent="0.35">
      <c r="A156" s="24"/>
      <c r="B156" s="35"/>
      <c r="C156" s="21" t="s">
        <v>101</v>
      </c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0"/>
    </row>
    <row r="157" spans="1:22" s="3" customFormat="1" ht="15.5" x14ac:dyDescent="0.35">
      <c r="A157" s="24"/>
      <c r="B157" s="35"/>
      <c r="C157" s="21"/>
      <c r="D157" s="21"/>
      <c r="E157" s="21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52500</v>
      </c>
      <c r="L157" s="4">
        <v>57600</v>
      </c>
      <c r="M157" s="4">
        <v>59500</v>
      </c>
      <c r="N157" s="4">
        <v>60200</v>
      </c>
      <c r="O157" s="4">
        <v>59400</v>
      </c>
      <c r="P157" s="4">
        <v>58500</v>
      </c>
      <c r="Q157" s="30"/>
    </row>
    <row r="158" spans="1:22" s="3" customFormat="1" ht="15.5" x14ac:dyDescent="0.35">
      <c r="A158" s="24"/>
      <c r="B158" s="35"/>
      <c r="C158" s="21"/>
      <c r="D158" s="21"/>
      <c r="E158" s="21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36200</v>
      </c>
      <c r="L158" s="4">
        <v>39300</v>
      </c>
      <c r="M158" s="4">
        <v>41200</v>
      </c>
      <c r="N158" s="4">
        <v>42600</v>
      </c>
      <c r="O158" s="4">
        <v>42100</v>
      </c>
      <c r="P158" s="4">
        <v>41600</v>
      </c>
      <c r="Q158" s="4"/>
      <c r="R158" s="4"/>
      <c r="S158" s="4"/>
      <c r="T158" s="4"/>
    </row>
    <row r="159" spans="1:22" s="3" customFormat="1" ht="15.5" x14ac:dyDescent="0.35">
      <c r="A159" s="24"/>
      <c r="B159" s="35"/>
      <c r="C159" s="21" t="s">
        <v>102</v>
      </c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2" s="3" customFormat="1" ht="15.5" x14ac:dyDescent="0.35">
      <c r="A160" s="24"/>
      <c r="B160" s="35"/>
      <c r="C160" s="21"/>
      <c r="D160" s="21"/>
      <c r="E160" s="21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808000</v>
      </c>
      <c r="L160" s="4">
        <v>906000</v>
      </c>
      <c r="M160" s="4">
        <v>1005000</v>
      </c>
      <c r="N160" s="4">
        <v>1021000</v>
      </c>
      <c r="O160" s="4">
        <v>1062000</v>
      </c>
      <c r="P160" s="4">
        <v>1131000</v>
      </c>
      <c r="Q160" s="4"/>
    </row>
    <row r="161" spans="1:22" s="3" customFormat="1" ht="15.5" x14ac:dyDescent="0.35">
      <c r="A161" s="24"/>
      <c r="B161" s="35"/>
      <c r="C161" s="21"/>
      <c r="D161" s="21"/>
      <c r="E161" s="21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429000</v>
      </c>
      <c r="L161" s="4">
        <v>469000</v>
      </c>
      <c r="M161" s="4">
        <v>523000</v>
      </c>
      <c r="N161" s="4">
        <v>554000</v>
      </c>
      <c r="O161" s="4">
        <v>574000</v>
      </c>
      <c r="P161" s="4">
        <v>606000</v>
      </c>
      <c r="Q161" s="4"/>
      <c r="R161" s="4"/>
      <c r="S161" s="4"/>
      <c r="T161" s="4"/>
    </row>
    <row r="162" spans="1:22" ht="15.5" x14ac:dyDescent="0.35">
      <c r="A162" s="10"/>
      <c r="B162" s="15"/>
      <c r="C162" s="8"/>
      <c r="D162" s="8"/>
      <c r="E162" s="8"/>
      <c r="F162" s="11"/>
      <c r="G162" s="11"/>
      <c r="H162" s="11"/>
      <c r="I162" s="11"/>
      <c r="J162" s="11"/>
      <c r="K162" s="11"/>
      <c r="N162" s="11"/>
      <c r="O162" s="11"/>
      <c r="P162" s="11"/>
      <c r="Q162" s="11"/>
      <c r="R162" s="4"/>
      <c r="S162" s="4"/>
      <c r="T162" s="4"/>
      <c r="U162" s="3"/>
      <c r="V162" s="3"/>
    </row>
    <row r="163" spans="1:22" ht="15.5" x14ac:dyDescent="0.25">
      <c r="A163" s="16"/>
      <c r="B163" s="31" t="s">
        <v>103</v>
      </c>
      <c r="C163" s="32"/>
      <c r="D163" s="32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11"/>
      <c r="R163" s="3"/>
      <c r="S163" s="3"/>
      <c r="T163" s="3"/>
      <c r="U163" s="3"/>
      <c r="V163" s="3"/>
    </row>
    <row r="164" spans="1:22" ht="15" x14ac:dyDescent="0.3">
      <c r="B164" s="24"/>
      <c r="C164" s="24" t="s">
        <v>23</v>
      </c>
      <c r="D164" s="24"/>
      <c r="E164" s="24"/>
      <c r="F164" s="30"/>
      <c r="G164" s="30"/>
      <c r="H164" s="30"/>
      <c r="I164" s="37">
        <v>2035000</v>
      </c>
      <c r="J164" s="30">
        <v>6133000</v>
      </c>
      <c r="K164" s="30">
        <v>6051000</v>
      </c>
      <c r="L164" s="30">
        <v>5960000</v>
      </c>
      <c r="M164" s="30">
        <v>5993000</v>
      </c>
      <c r="N164" s="30">
        <v>5796000</v>
      </c>
      <c r="O164" s="30">
        <v>5790000</v>
      </c>
      <c r="P164" s="30">
        <v>5783000</v>
      </c>
      <c r="Q164" s="11"/>
      <c r="R164" s="4"/>
      <c r="S164" s="4"/>
      <c r="T164" s="4"/>
      <c r="U164" s="3"/>
      <c r="V164" s="3"/>
    </row>
    <row r="165" spans="1:22" ht="15.5" x14ac:dyDescent="0.35"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4"/>
      <c r="S165" s="4"/>
      <c r="T165" s="4"/>
      <c r="U165" s="3"/>
      <c r="V165" s="3"/>
    </row>
    <row r="166" spans="1:22" ht="18.5" x14ac:dyDescent="0.35">
      <c r="B166" s="21"/>
      <c r="C166" s="21" t="s">
        <v>104</v>
      </c>
      <c r="D166" s="21"/>
      <c r="E166" s="24"/>
      <c r="F166" s="38"/>
      <c r="G166" s="38"/>
      <c r="H166" s="38"/>
      <c r="I166" s="38">
        <v>0.57899999999999996</v>
      </c>
      <c r="J166" s="38">
        <v>0.57699999999999996</v>
      </c>
      <c r="K166" s="38">
        <v>0.57399999999999995</v>
      </c>
      <c r="L166" s="38">
        <v>0.56899999999999995</v>
      </c>
      <c r="M166" s="38">
        <v>0.56299999999999994</v>
      </c>
      <c r="N166" s="38">
        <v>0.56000000000000005</v>
      </c>
      <c r="O166" s="38">
        <v>0.55400000000000005</v>
      </c>
      <c r="P166" s="38">
        <v>0.54800000000000004</v>
      </c>
      <c r="Q166" s="11"/>
      <c r="R166" s="3"/>
      <c r="S166" s="3"/>
      <c r="T166" s="3"/>
      <c r="U166" s="3"/>
      <c r="V166" s="3"/>
    </row>
    <row r="167" spans="1:22" ht="15.5" x14ac:dyDescent="0.35">
      <c r="B167" s="3"/>
      <c r="C167" s="3"/>
      <c r="D167" s="21" t="s">
        <v>99</v>
      </c>
      <c r="E167" s="21"/>
      <c r="F167" s="38"/>
      <c r="G167" s="38"/>
      <c r="H167" s="38"/>
      <c r="I167" s="38">
        <v>0.67500000000000004</v>
      </c>
      <c r="J167" s="38">
        <v>0.67800000000000005</v>
      </c>
      <c r="K167" s="38">
        <v>0.67900000000000005</v>
      </c>
      <c r="L167" s="38">
        <v>0.67900000000000005</v>
      </c>
      <c r="M167" s="38">
        <v>0.67800000000000005</v>
      </c>
      <c r="N167" s="38">
        <v>0.67900000000000005</v>
      </c>
      <c r="O167" s="38">
        <v>0.67700000000000005</v>
      </c>
      <c r="P167" s="38">
        <v>0.67500000000000004</v>
      </c>
      <c r="Q167" s="11"/>
      <c r="R167" s="7"/>
      <c r="S167" s="7"/>
      <c r="T167" s="7"/>
      <c r="U167" s="7"/>
      <c r="V167" s="7"/>
    </row>
    <row r="168" spans="1:22" ht="15.5" x14ac:dyDescent="0.35">
      <c r="B168" s="3"/>
      <c r="C168" s="3"/>
      <c r="D168" s="21" t="s">
        <v>100</v>
      </c>
      <c r="E168" s="21"/>
      <c r="F168" s="38"/>
      <c r="G168" s="38"/>
      <c r="H168" s="38"/>
      <c r="I168" s="38">
        <v>0.47399999999999998</v>
      </c>
      <c r="J168" s="38">
        <v>0.46600000000000003</v>
      </c>
      <c r="K168" s="38">
        <v>0.45800000000000002</v>
      </c>
      <c r="L168" s="38">
        <v>0.44600000000000001</v>
      </c>
      <c r="M168" s="38">
        <v>0.435</v>
      </c>
      <c r="N168" s="38">
        <v>0.42799999999999999</v>
      </c>
      <c r="O168" s="38">
        <v>0.41799999999999998</v>
      </c>
      <c r="P168" s="38">
        <v>0.40799999999999997</v>
      </c>
      <c r="Q168" s="11"/>
    </row>
    <row r="169" spans="1:22" ht="15.5" x14ac:dyDescent="0.35"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</row>
    <row r="170" spans="1:22" ht="15.5" x14ac:dyDescent="0.35">
      <c r="B170" s="21"/>
      <c r="C170" s="21" t="s">
        <v>105</v>
      </c>
      <c r="D170" s="21"/>
      <c r="E170" s="21"/>
      <c r="F170" s="4"/>
      <c r="G170" s="3"/>
      <c r="H170" s="3"/>
      <c r="I170" s="4">
        <v>1249300</v>
      </c>
      <c r="J170" s="4">
        <v>1262900</v>
      </c>
      <c r="K170" s="4">
        <v>1234200</v>
      </c>
      <c r="L170" s="4">
        <v>1233600</v>
      </c>
      <c r="M170" s="4">
        <v>1232900</v>
      </c>
      <c r="N170" s="4">
        <v>1194700</v>
      </c>
      <c r="O170" s="4">
        <v>1196300</v>
      </c>
      <c r="P170" s="4">
        <v>1197600</v>
      </c>
      <c r="Q170" s="11"/>
    </row>
    <row r="171" spans="1:22" ht="15.5" x14ac:dyDescent="0.35">
      <c r="B171" s="21"/>
      <c r="C171" s="21"/>
      <c r="D171" s="21" t="s">
        <v>99</v>
      </c>
      <c r="E171" s="21"/>
      <c r="F171" s="4"/>
      <c r="G171" s="4"/>
      <c r="H171" s="4"/>
      <c r="I171" s="4">
        <v>761600</v>
      </c>
      <c r="J171" s="4">
        <v>776300</v>
      </c>
      <c r="K171" s="4">
        <v>765400</v>
      </c>
      <c r="L171" s="4">
        <v>771500</v>
      </c>
      <c r="M171" s="4">
        <v>779800</v>
      </c>
      <c r="N171" s="4">
        <v>760600</v>
      </c>
      <c r="O171" s="4">
        <v>768300</v>
      </c>
      <c r="P171" s="4">
        <v>775400</v>
      </c>
      <c r="Q171" s="11"/>
    </row>
    <row r="172" spans="1:22" ht="15.5" x14ac:dyDescent="0.35">
      <c r="B172" s="21"/>
      <c r="C172" s="21"/>
      <c r="D172" s="21" t="s">
        <v>100</v>
      </c>
      <c r="E172" s="21"/>
      <c r="F172" s="4"/>
      <c r="G172" s="4"/>
      <c r="H172" s="4"/>
      <c r="I172" s="4">
        <v>487700</v>
      </c>
      <c r="J172" s="4">
        <v>486600</v>
      </c>
      <c r="K172" s="4">
        <v>468700</v>
      </c>
      <c r="L172" s="4">
        <v>462100</v>
      </c>
      <c r="M172" s="4">
        <v>453000</v>
      </c>
      <c r="N172" s="4">
        <v>434000</v>
      </c>
      <c r="O172" s="4">
        <v>428000</v>
      </c>
      <c r="P172" s="4">
        <v>422200</v>
      </c>
      <c r="Q172" s="11"/>
    </row>
    <row r="173" spans="1:22" ht="15.5" x14ac:dyDescent="0.35"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</row>
    <row r="174" spans="1:22" ht="15.5" x14ac:dyDescent="0.35">
      <c r="B174" s="21"/>
      <c r="C174" s="21" t="s">
        <v>106</v>
      </c>
      <c r="D174" s="21"/>
      <c r="E174" s="21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4800</v>
      </c>
      <c r="O174" s="4">
        <v>4800</v>
      </c>
      <c r="P174" s="4">
        <v>4800</v>
      </c>
      <c r="Q174" s="11"/>
    </row>
    <row r="175" spans="1:22" ht="15.5" x14ac:dyDescent="0.35">
      <c r="B175" s="21"/>
      <c r="C175" s="21"/>
      <c r="D175" s="21" t="s">
        <v>99</v>
      </c>
      <c r="E175" s="21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4">
        <v>5100</v>
      </c>
      <c r="P175" s="4">
        <v>5100</v>
      </c>
      <c r="Q175" s="11"/>
    </row>
    <row r="176" spans="1:22" ht="15.5" x14ac:dyDescent="0.35">
      <c r="B176" s="21"/>
      <c r="C176" s="21"/>
      <c r="D176" s="21" t="s">
        <v>100</v>
      </c>
      <c r="E176" s="21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4">
        <v>4300</v>
      </c>
      <c r="P176" s="4">
        <v>4300</v>
      </c>
      <c r="Q176" s="11"/>
    </row>
    <row r="177" spans="1:22" ht="15.5" x14ac:dyDescent="0.35">
      <c r="B177" s="21"/>
      <c r="C177" s="21"/>
      <c r="D177" s="21"/>
      <c r="E177" s="21"/>
      <c r="F177" s="4"/>
      <c r="G177" s="3"/>
      <c r="H177" s="3"/>
      <c r="I177" s="4"/>
      <c r="J177" s="4"/>
      <c r="K177" s="4"/>
      <c r="L177" s="3"/>
      <c r="M177" s="3"/>
      <c r="N177" s="3"/>
      <c r="O177" s="3"/>
      <c r="P177" s="3"/>
      <c r="Q177" s="11"/>
    </row>
    <row r="178" spans="1:22" ht="17.5" x14ac:dyDescent="0.35">
      <c r="A178" s="10"/>
      <c r="B178" s="21"/>
      <c r="C178" s="21" t="s">
        <v>107</v>
      </c>
      <c r="D178" s="21"/>
      <c r="E178" s="21"/>
      <c r="F178" s="39"/>
      <c r="G178" s="39"/>
      <c r="H178" s="39"/>
      <c r="I178" s="39">
        <v>0.3333464975735384</v>
      </c>
      <c r="J178" s="39">
        <v>0.99460285701710149</v>
      </c>
      <c r="K178" s="39">
        <v>1.005422566947018</v>
      </c>
      <c r="L178" s="39">
        <v>0.99274213655010324</v>
      </c>
      <c r="M178" s="39">
        <v>1.0009515296716334</v>
      </c>
      <c r="N178" s="39">
        <v>1.0009515296716334</v>
      </c>
      <c r="O178" s="39">
        <v>1.0009515296716334</v>
      </c>
      <c r="P178" s="39">
        <v>1.0009515296716334</v>
      </c>
      <c r="Q178" s="11"/>
      <c r="R178" s="14"/>
      <c r="S178" s="14"/>
      <c r="T178" s="14"/>
      <c r="U178" s="14"/>
      <c r="V178" s="14"/>
    </row>
    <row r="179" spans="1:22" ht="15.5" x14ac:dyDescent="0.35">
      <c r="A179" s="10"/>
      <c r="B179" s="21"/>
      <c r="C179" s="21"/>
      <c r="D179" s="21"/>
      <c r="E179" s="21"/>
      <c r="F179" s="3"/>
      <c r="G179" s="3"/>
      <c r="H179" s="3"/>
      <c r="I179" s="40"/>
      <c r="J179" s="40"/>
      <c r="K179" s="40"/>
      <c r="L179" s="40"/>
      <c r="M179" s="40"/>
      <c r="N179" s="11"/>
      <c r="O179" s="11"/>
      <c r="P179" s="11"/>
      <c r="Q179" s="11"/>
    </row>
    <row r="180" spans="1:22" ht="15.5" x14ac:dyDescent="0.35">
      <c r="A180" s="10"/>
      <c r="B180" s="21">
        <v>1</v>
      </c>
      <c r="C180" s="21" t="s">
        <v>108</v>
      </c>
      <c r="D180" s="21"/>
      <c r="E180" s="21"/>
      <c r="F180" s="3"/>
      <c r="G180" s="3"/>
      <c r="H180" s="3"/>
      <c r="I180" s="40"/>
      <c r="J180" s="40"/>
      <c r="K180" s="40"/>
      <c r="L180" s="40"/>
      <c r="M180" s="40"/>
      <c r="N180" s="11"/>
      <c r="O180" s="11"/>
      <c r="P180" s="11"/>
      <c r="Q180" s="11"/>
    </row>
    <row r="181" spans="1:22" ht="15.5" x14ac:dyDescent="0.35">
      <c r="A181" s="10"/>
      <c r="B181" s="41"/>
      <c r="C181" s="21" t="s">
        <v>109</v>
      </c>
      <c r="D181" s="21"/>
      <c r="E181" s="21"/>
      <c r="F181" s="3"/>
      <c r="G181" s="3"/>
      <c r="H181" s="3"/>
      <c r="I181" s="3"/>
      <c r="J181" s="3"/>
      <c r="K181" s="3"/>
      <c r="L181" s="3"/>
      <c r="M181" s="3"/>
      <c r="N181" s="11"/>
      <c r="O181" s="11"/>
      <c r="P181" s="11"/>
      <c r="Q181" s="11"/>
      <c r="R181" s="7"/>
      <c r="S181" s="7"/>
      <c r="T181" s="7"/>
      <c r="U181" s="7"/>
      <c r="V181" s="7"/>
    </row>
    <row r="182" spans="1:22" ht="15.5" x14ac:dyDescent="0.35">
      <c r="A182" s="10"/>
      <c r="B182" s="35"/>
      <c r="C182" s="21"/>
      <c r="D182" s="21"/>
      <c r="E182" s="21"/>
      <c r="F182" s="3"/>
      <c r="G182" s="3"/>
      <c r="H182" s="3"/>
      <c r="I182" s="3"/>
      <c r="J182" s="3"/>
      <c r="K182" s="3"/>
      <c r="L182" s="3"/>
      <c r="M182" s="3"/>
      <c r="N182" s="11"/>
      <c r="O182" s="11"/>
      <c r="P182" s="11"/>
      <c r="Q182" s="11"/>
    </row>
    <row r="183" spans="1:22" ht="15.5" x14ac:dyDescent="0.3">
      <c r="A183" s="10"/>
      <c r="B183" s="31" t="s">
        <v>110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11"/>
    </row>
    <row r="184" spans="1:22" ht="15" x14ac:dyDescent="0.3">
      <c r="A184" s="10"/>
      <c r="B184" s="3"/>
      <c r="C184" s="24" t="s">
        <v>23</v>
      </c>
      <c r="D184" s="24"/>
      <c r="E184" s="24"/>
      <c r="F184" s="30">
        <v>539532</v>
      </c>
      <c r="G184" s="30">
        <v>566039</v>
      </c>
      <c r="H184" s="30">
        <v>706021</v>
      </c>
      <c r="I184" s="30">
        <v>778000</v>
      </c>
      <c r="J184" s="30">
        <v>781000</v>
      </c>
      <c r="K184" s="30">
        <v>764000</v>
      </c>
      <c r="L184" s="30">
        <v>734000</v>
      </c>
      <c r="M184" s="30">
        <v>831000</v>
      </c>
      <c r="N184" s="30">
        <v>827000</v>
      </c>
      <c r="O184" s="30">
        <v>774000</v>
      </c>
      <c r="P184" s="30">
        <v>745000</v>
      </c>
      <c r="Q184" s="11"/>
    </row>
    <row r="185" spans="1:22" ht="15.5" x14ac:dyDescent="0.35">
      <c r="A185" s="10"/>
      <c r="B185" s="15"/>
      <c r="C185" s="8"/>
      <c r="D185" s="8"/>
      <c r="E185" s="8"/>
      <c r="F185" s="9"/>
      <c r="G185" s="8"/>
      <c r="H185" s="8"/>
      <c r="I185" s="8"/>
      <c r="J185" s="8"/>
      <c r="K185" s="8"/>
      <c r="N185" s="11"/>
      <c r="O185" s="11"/>
      <c r="P185" s="11"/>
      <c r="Q185" s="11"/>
    </row>
    <row r="186" spans="1:22" x14ac:dyDescent="0.25">
      <c r="N186" s="11"/>
      <c r="O186" s="11"/>
      <c r="P186" s="11"/>
      <c r="Q186" s="11"/>
    </row>
    <row r="187" spans="1:22" s="1" customFormat="1" ht="49.5" customHeight="1" x14ac:dyDescent="0.3">
      <c r="A187" s="28" t="s">
        <v>111</v>
      </c>
      <c r="B187" s="35"/>
      <c r="C187" s="29"/>
      <c r="D187" s="29"/>
      <c r="E187" s="29"/>
      <c r="N187" s="4"/>
      <c r="O187" s="4"/>
      <c r="P187" s="4"/>
      <c r="Q187" s="4"/>
      <c r="R187" s="6"/>
      <c r="S187" s="6"/>
      <c r="T187" s="6"/>
      <c r="U187" s="6"/>
      <c r="V187" s="6"/>
    </row>
    <row r="188" spans="1:22" s="3" customFormat="1" ht="21" customHeight="1" x14ac:dyDescent="0.3">
      <c r="A188" s="24"/>
      <c r="B188" s="31" t="s">
        <v>112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"/>
      <c r="R188" s="6"/>
      <c r="S188" s="6"/>
      <c r="T188" s="6"/>
      <c r="U188" s="6"/>
      <c r="V188" s="6"/>
    </row>
    <row r="189" spans="1:22" s="3" customFormat="1" ht="15" x14ac:dyDescent="0.3">
      <c r="A189" s="24"/>
      <c r="C189" s="24" t="s">
        <v>23</v>
      </c>
      <c r="D189" s="24"/>
      <c r="E189" s="24"/>
      <c r="F189" s="30">
        <v>951151</v>
      </c>
      <c r="G189" s="30">
        <v>997204</v>
      </c>
      <c r="H189" s="30">
        <v>1034176</v>
      </c>
      <c r="I189" s="30">
        <v>1017506</v>
      </c>
      <c r="J189" s="30">
        <v>1037600</v>
      </c>
      <c r="K189" s="30">
        <v>1079461</v>
      </c>
      <c r="L189" s="30">
        <v>1109344</v>
      </c>
      <c r="M189" s="30">
        <v>1128200</v>
      </c>
      <c r="N189" s="30">
        <v>1139600</v>
      </c>
      <c r="O189" s="30">
        <v>1171800</v>
      </c>
      <c r="P189" s="30">
        <v>1204800</v>
      </c>
      <c r="Q189" s="4"/>
      <c r="R189" s="6"/>
      <c r="S189" s="6"/>
      <c r="T189" s="6"/>
      <c r="U189" s="6"/>
      <c r="V189" s="6"/>
    </row>
    <row r="190" spans="1:22" s="3" customFormat="1" ht="12" customHeight="1" x14ac:dyDescent="0.35">
      <c r="A190" s="24"/>
      <c r="B190" s="21"/>
      <c r="C190" s="21"/>
      <c r="D190" s="21"/>
      <c r="E190" s="21"/>
      <c r="Q190" s="34"/>
      <c r="R190" s="6"/>
      <c r="S190" s="6"/>
      <c r="T190" s="6"/>
      <c r="U190" s="6"/>
      <c r="V190" s="6"/>
    </row>
    <row r="191" spans="1:22" s="3" customFormat="1" ht="18" customHeight="1" x14ac:dyDescent="0.35">
      <c r="A191" s="24"/>
      <c r="B191" s="21"/>
      <c r="C191" s="21" t="s">
        <v>113</v>
      </c>
      <c r="D191" s="21"/>
      <c r="E191" s="21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846962</v>
      </c>
      <c r="L191" s="4">
        <v>871292</v>
      </c>
      <c r="M191" s="4">
        <v>908900</v>
      </c>
      <c r="N191" s="4">
        <v>934000</v>
      </c>
      <c r="O191" s="4">
        <v>976900</v>
      </c>
      <c r="P191" s="4">
        <v>1018300</v>
      </c>
      <c r="R191" s="6"/>
      <c r="S191" s="6"/>
      <c r="T191" s="6"/>
      <c r="U191" s="6"/>
      <c r="V191" s="6"/>
    </row>
    <row r="192" spans="1:22" s="3" customFormat="1" ht="15.5" x14ac:dyDescent="0.35">
      <c r="A192" s="24"/>
      <c r="C192" s="21" t="s">
        <v>114</v>
      </c>
      <c r="D192" s="21"/>
      <c r="E192" s="21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232499</v>
      </c>
      <c r="L192" s="4">
        <v>238052</v>
      </c>
      <c r="M192" s="4">
        <v>219300</v>
      </c>
      <c r="N192" s="4">
        <v>205600</v>
      </c>
      <c r="O192" s="4">
        <v>194900</v>
      </c>
      <c r="P192" s="4">
        <v>186500</v>
      </c>
      <c r="R192" s="6"/>
      <c r="S192" s="6"/>
      <c r="T192" s="6"/>
      <c r="U192" s="6"/>
      <c r="V192" s="6"/>
    </row>
    <row r="193" spans="1:22" s="3" customFormat="1" ht="9" customHeight="1" x14ac:dyDescent="0.35">
      <c r="A193" s="24"/>
      <c r="B193" s="21"/>
      <c r="C193" s="21"/>
      <c r="D193" s="21"/>
      <c r="E193" s="21"/>
      <c r="Q193" s="4"/>
      <c r="R193" s="6"/>
      <c r="S193" s="6"/>
      <c r="T193" s="6"/>
      <c r="U193" s="6"/>
      <c r="V193" s="6"/>
    </row>
    <row r="194" spans="1:22" s="3" customFormat="1" ht="15.75" customHeight="1" x14ac:dyDescent="0.35">
      <c r="A194" s="24"/>
      <c r="B194" s="21"/>
      <c r="C194" s="21" t="s">
        <v>115</v>
      </c>
      <c r="D194" s="21"/>
      <c r="E194" s="21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22300</v>
      </c>
      <c r="M194" s="4">
        <v>22400</v>
      </c>
      <c r="N194" s="4">
        <v>22400</v>
      </c>
      <c r="O194" s="4">
        <v>22300</v>
      </c>
      <c r="P194" s="4">
        <v>22200</v>
      </c>
      <c r="Q194" s="4"/>
      <c r="R194" s="6"/>
      <c r="S194" s="6"/>
      <c r="T194" s="6"/>
      <c r="U194" s="6"/>
      <c r="V194" s="6"/>
    </row>
    <row r="195" spans="1:22" s="3" customFormat="1" ht="15.5" x14ac:dyDescent="0.35">
      <c r="A195" s="24"/>
      <c r="C195" s="21" t="s">
        <v>116</v>
      </c>
      <c r="D195" s="21"/>
      <c r="E195" s="21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12200</v>
      </c>
      <c r="L195" s="4">
        <v>11600</v>
      </c>
      <c r="M195" s="4">
        <v>11100</v>
      </c>
      <c r="N195" s="4">
        <v>10700</v>
      </c>
      <c r="O195" s="4">
        <v>10300</v>
      </c>
      <c r="P195" s="4">
        <v>9900</v>
      </c>
      <c r="R195" s="6"/>
      <c r="S195" s="6"/>
      <c r="T195" s="6"/>
      <c r="U195" s="6"/>
      <c r="V195" s="6"/>
    </row>
    <row r="196" spans="1:22" s="3" customFormat="1" ht="9" customHeight="1" x14ac:dyDescent="0.35">
      <c r="A196" s="24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"/>
      <c r="S196" s="6"/>
      <c r="T196" s="6"/>
      <c r="U196" s="6"/>
      <c r="V196" s="6"/>
    </row>
    <row r="197" spans="1:22" s="3" customFormat="1" ht="18" customHeight="1" x14ac:dyDescent="0.35">
      <c r="A197" s="24"/>
      <c r="B197" s="21"/>
      <c r="C197" s="21" t="s">
        <v>117</v>
      </c>
      <c r="D197" s="21"/>
      <c r="E197" s="21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36200</v>
      </c>
      <c r="L197" s="4">
        <v>37200</v>
      </c>
      <c r="M197" s="4">
        <v>39400</v>
      </c>
      <c r="N197" s="4">
        <v>40500</v>
      </c>
      <c r="O197" s="4">
        <v>42500</v>
      </c>
      <c r="P197" s="4">
        <v>44600</v>
      </c>
      <c r="Q197" s="4"/>
      <c r="R197" s="6"/>
      <c r="S197" s="6"/>
      <c r="T197" s="6"/>
      <c r="U197" s="6"/>
      <c r="V197" s="6"/>
    </row>
    <row r="198" spans="1:22" s="3" customFormat="1" ht="15.5" x14ac:dyDescent="0.35">
      <c r="A198" s="24"/>
      <c r="C198" s="21" t="s">
        <v>118</v>
      </c>
      <c r="D198" s="21"/>
      <c r="E198" s="21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18000</v>
      </c>
      <c r="L198" s="4">
        <v>19200</v>
      </c>
      <c r="M198" s="4">
        <v>19200</v>
      </c>
      <c r="N198" s="4">
        <v>18600</v>
      </c>
      <c r="O198" s="4">
        <v>18400</v>
      </c>
      <c r="P198" s="4">
        <v>18300</v>
      </c>
      <c r="R198" s="6"/>
      <c r="S198" s="6"/>
      <c r="T198" s="6"/>
      <c r="U198" s="6"/>
      <c r="V198" s="6"/>
    </row>
    <row r="199" spans="1:22" s="3" customFormat="1" ht="9" customHeight="1" x14ac:dyDescent="0.35">
      <c r="A199" s="24"/>
      <c r="B199" s="21"/>
      <c r="C199" s="21"/>
      <c r="D199" s="21"/>
      <c r="E199" s="21"/>
      <c r="Q199" s="4"/>
      <c r="R199" s="6"/>
      <c r="S199" s="6"/>
      <c r="T199" s="6"/>
      <c r="U199" s="6"/>
      <c r="V199" s="6"/>
    </row>
    <row r="200" spans="1:22" s="3" customFormat="1" ht="18" customHeight="1" x14ac:dyDescent="0.35">
      <c r="A200" s="24"/>
      <c r="B200" s="21"/>
      <c r="C200" s="21" t="s">
        <v>119</v>
      </c>
      <c r="D200" s="21"/>
      <c r="E200" s="21"/>
      <c r="F200" s="42">
        <v>1.0298860000000001</v>
      </c>
      <c r="G200" s="42">
        <v>1.031263</v>
      </c>
      <c r="H200" s="42">
        <v>1.0374289999999999</v>
      </c>
      <c r="I200" s="42">
        <v>1.0387390000000001</v>
      </c>
      <c r="J200" s="42">
        <v>1.037113</v>
      </c>
      <c r="K200" s="42">
        <v>1.041695</v>
      </c>
      <c r="L200" s="42">
        <v>1.0473853</v>
      </c>
      <c r="M200" s="3">
        <v>1.03</v>
      </c>
      <c r="N200" s="3">
        <v>1.03</v>
      </c>
      <c r="O200" s="3">
        <v>1.03</v>
      </c>
      <c r="P200" s="3">
        <v>1.03</v>
      </c>
      <c r="Q200" s="4"/>
      <c r="R200" s="6"/>
      <c r="S200" s="6"/>
      <c r="T200" s="6"/>
      <c r="U200" s="6"/>
      <c r="V200" s="6"/>
    </row>
    <row r="201" spans="1:22" s="3" customFormat="1" ht="18" customHeight="1" x14ac:dyDescent="0.35">
      <c r="A201" s="24"/>
      <c r="B201" s="21"/>
      <c r="C201" s="21" t="s">
        <v>120</v>
      </c>
      <c r="D201" s="21"/>
      <c r="E201" s="21"/>
      <c r="F201" s="42">
        <v>1.2287300000000001</v>
      </c>
      <c r="G201" s="42">
        <v>1.2807706596368589</v>
      </c>
      <c r="H201" s="42">
        <v>1.193141662449138</v>
      </c>
      <c r="I201" s="42">
        <v>1.0761187511200088</v>
      </c>
      <c r="J201" s="42">
        <v>1.0732299999999999</v>
      </c>
      <c r="K201" s="42">
        <v>1.0610983121100321</v>
      </c>
      <c r="L201" s="42">
        <v>1.0728433773208439</v>
      </c>
      <c r="M201" s="42">
        <v>1.03</v>
      </c>
      <c r="N201" s="42">
        <v>1.03</v>
      </c>
      <c r="O201" s="42">
        <v>1.03</v>
      </c>
      <c r="P201" s="42">
        <v>1.03</v>
      </c>
      <c r="R201" s="6"/>
      <c r="S201" s="6"/>
      <c r="T201" s="6"/>
      <c r="U201" s="6"/>
      <c r="V201" s="6"/>
    </row>
    <row r="202" spans="1:22" s="7" customFormat="1" ht="12" customHeight="1" x14ac:dyDescent="0.35">
      <c r="A202" s="10"/>
      <c r="B202" s="15"/>
      <c r="C202" s="8"/>
      <c r="D202" s="8"/>
      <c r="E202" s="8"/>
      <c r="R202" s="6"/>
      <c r="S202" s="6"/>
      <c r="T202" s="6"/>
      <c r="U202" s="6"/>
      <c r="V202" s="6"/>
    </row>
    <row r="203" spans="1:22" ht="15" customHeight="1" x14ac:dyDescent="0.3">
      <c r="A203" s="10"/>
      <c r="B203" s="31" t="s">
        <v>121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22" ht="15.5" x14ac:dyDescent="0.35">
      <c r="A204" s="10"/>
      <c r="B204" s="21"/>
      <c r="C204" s="24" t="s">
        <v>122</v>
      </c>
      <c r="D204" s="24"/>
      <c r="E204" s="24"/>
      <c r="F204" s="43">
        <v>7366900</v>
      </c>
      <c r="G204" s="43">
        <v>7303100</v>
      </c>
      <c r="H204" s="43">
        <v>7565300</v>
      </c>
      <c r="I204" s="43">
        <v>8070800</v>
      </c>
      <c r="J204" s="43">
        <v>8467300</v>
      </c>
      <c r="K204" s="43">
        <v>9063100</v>
      </c>
      <c r="L204" s="43">
        <v>8971900</v>
      </c>
      <c r="M204" s="43">
        <v>7747900</v>
      </c>
      <c r="N204" s="43">
        <v>7646100</v>
      </c>
      <c r="O204" s="43">
        <v>7394900</v>
      </c>
      <c r="P204" s="43">
        <v>8695400</v>
      </c>
    </row>
    <row r="205" spans="1:22" ht="15.5" x14ac:dyDescent="0.35">
      <c r="A205" s="10"/>
      <c r="B205" s="21"/>
      <c r="C205" s="21" t="s">
        <v>123</v>
      </c>
      <c r="D205" s="21"/>
      <c r="E205" s="21"/>
      <c r="F205" s="44">
        <v>7425500</v>
      </c>
      <c r="G205" s="44">
        <v>7814200</v>
      </c>
      <c r="H205" s="44">
        <v>8110600</v>
      </c>
      <c r="I205" s="44">
        <v>7956700</v>
      </c>
      <c r="J205" s="44">
        <v>7722300</v>
      </c>
      <c r="K205" s="44">
        <v>8027700</v>
      </c>
      <c r="L205" s="44">
        <v>8206500</v>
      </c>
      <c r="M205" s="44">
        <v>8219100</v>
      </c>
      <c r="N205" s="44">
        <v>8216800</v>
      </c>
      <c r="O205" s="44">
        <v>8317300</v>
      </c>
      <c r="P205" s="44">
        <v>8568900</v>
      </c>
    </row>
    <row r="206" spans="1:22" ht="15.5" x14ac:dyDescent="0.35">
      <c r="A206" s="10"/>
      <c r="B206" s="21"/>
      <c r="C206" s="21"/>
      <c r="D206" s="21"/>
      <c r="E206" s="21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</row>
    <row r="207" spans="1:22" ht="15.5" x14ac:dyDescent="0.35">
      <c r="A207" s="10"/>
      <c r="B207" s="21"/>
      <c r="C207" s="21" t="s">
        <v>124</v>
      </c>
      <c r="D207" s="21"/>
      <c r="E207" s="21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1:22" ht="15.5" x14ac:dyDescent="0.35">
      <c r="A208" s="10"/>
      <c r="B208" s="21"/>
      <c r="C208" s="21"/>
      <c r="D208" s="21" t="s">
        <v>125</v>
      </c>
      <c r="E208" s="21"/>
      <c r="F208" s="44">
        <v>2100500</v>
      </c>
      <c r="G208" s="44">
        <v>2375200</v>
      </c>
      <c r="H208" s="44">
        <v>2576300</v>
      </c>
      <c r="I208" s="44">
        <v>2578300</v>
      </c>
      <c r="J208" s="44">
        <v>2337400</v>
      </c>
      <c r="K208" s="44">
        <v>2901400</v>
      </c>
      <c r="L208" s="44">
        <v>2646000</v>
      </c>
      <c r="M208" s="44">
        <v>2533700</v>
      </c>
      <c r="N208" s="44">
        <v>2555600</v>
      </c>
      <c r="O208" s="44">
        <v>2480500</v>
      </c>
      <c r="P208" s="44">
        <v>2538000</v>
      </c>
    </row>
    <row r="209" spans="1:22" ht="15.5" x14ac:dyDescent="0.35">
      <c r="A209" s="10"/>
      <c r="B209" s="21"/>
      <c r="C209" s="21"/>
      <c r="D209" s="21" t="s">
        <v>126</v>
      </c>
      <c r="E209" s="21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1:22" ht="14.25" customHeight="1" x14ac:dyDescent="0.35">
      <c r="A210" s="10"/>
      <c r="B210" s="21"/>
      <c r="C210" s="21"/>
      <c r="D210" s="21"/>
      <c r="E210" s="21" t="s">
        <v>127</v>
      </c>
      <c r="F210" s="44">
        <v>3266000</v>
      </c>
      <c r="G210" s="44">
        <v>3381200</v>
      </c>
      <c r="H210" s="44">
        <v>3464000</v>
      </c>
      <c r="I210" s="44">
        <v>3258900</v>
      </c>
      <c r="J210" s="44">
        <v>3021500</v>
      </c>
      <c r="K210" s="44">
        <v>2855900</v>
      </c>
      <c r="L210" s="44">
        <v>3368800</v>
      </c>
      <c r="M210" s="44">
        <v>3379000</v>
      </c>
      <c r="N210" s="44">
        <v>3395800</v>
      </c>
      <c r="O210" s="44">
        <v>3481900</v>
      </c>
      <c r="P210" s="44">
        <v>3609100</v>
      </c>
    </row>
    <row r="211" spans="1:22" ht="15.5" x14ac:dyDescent="0.35">
      <c r="A211" s="10"/>
      <c r="B211" s="21"/>
      <c r="C211" s="21"/>
      <c r="D211" s="21" t="s">
        <v>128</v>
      </c>
      <c r="E211" s="21"/>
      <c r="F211" s="44">
        <v>2059000</v>
      </c>
      <c r="G211" s="44">
        <v>2057800</v>
      </c>
      <c r="H211" s="44">
        <v>2070400</v>
      </c>
      <c r="I211" s="44">
        <v>2119500</v>
      </c>
      <c r="J211" s="44">
        <v>2363400</v>
      </c>
      <c r="K211" s="44">
        <v>2270500</v>
      </c>
      <c r="L211" s="44">
        <v>2191700</v>
      </c>
      <c r="M211" s="44">
        <v>2306400</v>
      </c>
      <c r="N211" s="44">
        <v>2265400</v>
      </c>
      <c r="O211" s="44">
        <v>2354900</v>
      </c>
      <c r="P211" s="44">
        <v>2421800</v>
      </c>
    </row>
    <row r="212" spans="1:22" ht="15.5" x14ac:dyDescent="0.35">
      <c r="A212" s="10"/>
      <c r="B212" s="21"/>
      <c r="C212" s="21"/>
      <c r="D212" s="21"/>
      <c r="E212" s="21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</row>
    <row r="213" spans="1:22" s="14" customFormat="1" ht="17.5" x14ac:dyDescent="0.35">
      <c r="A213" s="13"/>
      <c r="B213" s="29"/>
      <c r="C213" s="21" t="s">
        <v>129</v>
      </c>
      <c r="D213" s="21"/>
      <c r="E213" s="21"/>
      <c r="F213" s="4">
        <v>40138000</v>
      </c>
      <c r="G213" s="4">
        <v>42239000</v>
      </c>
      <c r="H213" s="4">
        <v>43841200</v>
      </c>
      <c r="I213" s="4">
        <v>43009200</v>
      </c>
      <c r="J213" s="4">
        <v>41742400</v>
      </c>
      <c r="K213" s="4">
        <v>43393200</v>
      </c>
      <c r="L213" s="4">
        <v>44359200</v>
      </c>
      <c r="M213" s="4">
        <v>44427800</v>
      </c>
      <c r="N213" s="4">
        <v>44415100</v>
      </c>
      <c r="O213" s="4">
        <v>44958100</v>
      </c>
      <c r="P213" s="4">
        <v>46318500</v>
      </c>
      <c r="R213" s="6"/>
      <c r="S213" s="6"/>
      <c r="T213" s="6"/>
      <c r="U213" s="6"/>
      <c r="V213" s="6"/>
    </row>
    <row r="214" spans="1:22" ht="17.5" x14ac:dyDescent="0.35">
      <c r="A214" s="13"/>
      <c r="B214" s="35"/>
      <c r="C214" s="21" t="s">
        <v>130</v>
      </c>
      <c r="D214" s="21"/>
      <c r="E214" s="21"/>
      <c r="F214" s="4">
        <v>381404</v>
      </c>
      <c r="G214" s="4">
        <v>382381</v>
      </c>
      <c r="H214" s="4">
        <v>381014</v>
      </c>
      <c r="I214" s="4">
        <v>371726</v>
      </c>
      <c r="J214" s="4">
        <v>365937</v>
      </c>
      <c r="K214" s="4">
        <v>353980</v>
      </c>
      <c r="L214" s="4">
        <v>343895</v>
      </c>
      <c r="M214" s="4">
        <v>333997</v>
      </c>
      <c r="N214" s="4">
        <v>323414</v>
      </c>
      <c r="O214" s="4">
        <v>317815</v>
      </c>
      <c r="P214" s="4">
        <v>315565</v>
      </c>
    </row>
    <row r="215" spans="1:22" ht="17.5" x14ac:dyDescent="0.35">
      <c r="A215" s="13"/>
      <c r="B215" s="35"/>
      <c r="C215" s="21"/>
      <c r="D215" s="69" t="s">
        <v>131</v>
      </c>
      <c r="E215" s="21"/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354155</v>
      </c>
      <c r="L215" s="4">
        <v>343902</v>
      </c>
      <c r="M215" s="4">
        <v>334004</v>
      </c>
      <c r="N215" s="4">
        <v>323419</v>
      </c>
      <c r="O215" s="4">
        <v>317820</v>
      </c>
      <c r="P215" s="4">
        <v>315570</v>
      </c>
    </row>
    <row r="216" spans="1:22" s="7" customFormat="1" ht="49.5" customHeight="1" x14ac:dyDescent="0.3">
      <c r="A216" s="28" t="s">
        <v>132</v>
      </c>
      <c r="B216" s="35"/>
      <c r="C216" s="29"/>
      <c r="D216" s="29"/>
      <c r="E216" s="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R216" s="6"/>
      <c r="S216" s="6"/>
      <c r="T216" s="6"/>
      <c r="U216" s="6"/>
      <c r="V216" s="6"/>
    </row>
    <row r="217" spans="1:22" ht="15.5" x14ac:dyDescent="0.3">
      <c r="A217" s="24"/>
      <c r="B217" s="31" t="s">
        <v>132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22" ht="15.5" x14ac:dyDescent="0.35">
      <c r="A218" s="10"/>
      <c r="B218" s="21"/>
      <c r="C218" s="24" t="s">
        <v>133</v>
      </c>
      <c r="D218" s="21"/>
      <c r="E218" s="21"/>
      <c r="F218" s="30">
        <v>317496700</v>
      </c>
      <c r="G218" s="30">
        <v>329342600</v>
      </c>
      <c r="H218" s="30">
        <v>344381000</v>
      </c>
      <c r="I218" s="30">
        <v>352400100</v>
      </c>
      <c r="J218" s="30">
        <v>371246500</v>
      </c>
      <c r="K218" s="30">
        <v>384247100</v>
      </c>
      <c r="L218" s="30">
        <v>393883600</v>
      </c>
      <c r="M218" s="30">
        <v>421110000</v>
      </c>
      <c r="N218" s="30">
        <v>430714000</v>
      </c>
      <c r="O218" s="30">
        <v>453423000</v>
      </c>
      <c r="P218" s="30">
        <v>478608000</v>
      </c>
    </row>
    <row r="219" spans="1:22" ht="15.5" x14ac:dyDescent="0.35">
      <c r="A219" s="10"/>
      <c r="B219" s="21"/>
      <c r="C219" s="21" t="s">
        <v>134</v>
      </c>
      <c r="D219" s="21"/>
      <c r="E219" s="21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347769500</v>
      </c>
      <c r="K219" s="4">
        <v>360859100</v>
      </c>
      <c r="L219" s="4">
        <v>366533600</v>
      </c>
      <c r="M219" s="4">
        <v>384896000</v>
      </c>
      <c r="N219" s="4">
        <v>391092000</v>
      </c>
      <c r="O219" s="4">
        <v>409384000</v>
      </c>
      <c r="P219" s="4">
        <v>429758000</v>
      </c>
    </row>
    <row r="220" spans="1:22" ht="15.5" x14ac:dyDescent="0.35">
      <c r="A220" s="10"/>
      <c r="B220" s="21"/>
      <c r="C220" s="24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22" ht="15.5" x14ac:dyDescent="0.35">
      <c r="A221" s="10"/>
      <c r="B221" s="21"/>
      <c r="C221" s="21" t="s">
        <v>135</v>
      </c>
      <c r="D221" s="21"/>
      <c r="E221" s="21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345035000</v>
      </c>
      <c r="K221" s="4">
        <v>358206000</v>
      </c>
      <c r="L221" s="4">
        <v>363691000</v>
      </c>
      <c r="M221" s="4">
        <v>381936000</v>
      </c>
      <c r="N221" s="4">
        <v>388102000</v>
      </c>
      <c r="O221" s="4">
        <v>406325000</v>
      </c>
      <c r="P221" s="4">
        <v>426661000</v>
      </c>
    </row>
    <row r="222" spans="1:22" ht="15.5" x14ac:dyDescent="0.35">
      <c r="A222" s="10"/>
      <c r="B222" s="21"/>
      <c r="C222" s="21" t="s">
        <v>136</v>
      </c>
      <c r="D222" s="21"/>
      <c r="E222" s="21"/>
      <c r="F222" s="4">
        <v>2912300</v>
      </c>
      <c r="G222" s="4">
        <v>2903400</v>
      </c>
      <c r="H222" s="4">
        <v>3098000</v>
      </c>
      <c r="I222" s="4">
        <v>3018000</v>
      </c>
      <c r="J222" s="4">
        <v>2734000</v>
      </c>
      <c r="K222" s="4">
        <v>2650000</v>
      </c>
      <c r="L222" s="4">
        <v>2840000</v>
      </c>
      <c r="M222" s="4">
        <v>2953000</v>
      </c>
      <c r="N222" s="4">
        <v>2985000</v>
      </c>
      <c r="O222" s="4">
        <v>3054000</v>
      </c>
      <c r="P222" s="4">
        <v>3092000</v>
      </c>
    </row>
    <row r="223" spans="1:22" ht="15.5" x14ac:dyDescent="0.35">
      <c r="A223" s="10"/>
      <c r="B223" s="21"/>
      <c r="C223" s="21" t="s">
        <v>137</v>
      </c>
      <c r="D223" s="21"/>
      <c r="E223" s="21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3100</v>
      </c>
      <c r="L223" s="4">
        <v>2600</v>
      </c>
      <c r="M223" s="4">
        <v>7000</v>
      </c>
      <c r="N223" s="4">
        <v>5000</v>
      </c>
      <c r="O223" s="4">
        <v>5000</v>
      </c>
      <c r="P223" s="4">
        <v>5000</v>
      </c>
    </row>
    <row r="224" spans="1:22" ht="15.5" x14ac:dyDescent="0.35">
      <c r="A224" s="10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22" ht="15.5" x14ac:dyDescent="0.35">
      <c r="A225" s="10"/>
      <c r="B225" s="21"/>
      <c r="C225" s="21" t="s">
        <v>138</v>
      </c>
      <c r="D225" s="21"/>
      <c r="E225" s="21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23477000</v>
      </c>
      <c r="K225" s="4">
        <v>23386000</v>
      </c>
      <c r="L225" s="4">
        <v>27349000</v>
      </c>
      <c r="M225" s="4">
        <v>36212000</v>
      </c>
      <c r="N225" s="4">
        <v>39620000</v>
      </c>
      <c r="O225" s="4">
        <v>44037000</v>
      </c>
      <c r="P225" s="4">
        <v>48848000</v>
      </c>
    </row>
    <row r="226" spans="1:22" ht="15.5" x14ac:dyDescent="0.35">
      <c r="A226" s="10"/>
      <c r="B226" s="21"/>
      <c r="C226" s="21" t="s">
        <v>139</v>
      </c>
      <c r="D226" s="21"/>
      <c r="E226" s="21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1000</v>
      </c>
      <c r="M226" s="4">
        <v>2000</v>
      </c>
      <c r="N226" s="4">
        <v>2000</v>
      </c>
      <c r="O226" s="4">
        <v>2000</v>
      </c>
      <c r="P226" s="4">
        <v>2000</v>
      </c>
    </row>
    <row r="227" spans="1:22" ht="15.5" x14ac:dyDescent="0.35">
      <c r="A227" s="10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22" ht="15.75" customHeight="1" x14ac:dyDescent="0.35">
      <c r="A228" s="10"/>
      <c r="B228" s="21"/>
      <c r="C228" s="21" t="s">
        <v>140</v>
      </c>
      <c r="D228" s="21"/>
      <c r="E228" s="21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143483000</v>
      </c>
      <c r="K228" s="4">
        <v>138467000</v>
      </c>
      <c r="L228" s="4">
        <v>130713000</v>
      </c>
      <c r="M228" s="4">
        <v>126478000</v>
      </c>
      <c r="N228" s="4">
        <v>118310000</v>
      </c>
      <c r="O228" s="4">
        <v>112130000</v>
      </c>
      <c r="P228" s="4">
        <v>105732000</v>
      </c>
    </row>
    <row r="229" spans="1:22" ht="15.5" x14ac:dyDescent="0.35">
      <c r="A229" s="10"/>
      <c r="B229" s="21"/>
      <c r="C229" s="21" t="s">
        <v>141</v>
      </c>
      <c r="D229" s="21"/>
      <c r="E229" s="21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201552000</v>
      </c>
      <c r="K229" s="4">
        <v>219739000</v>
      </c>
      <c r="L229" s="4">
        <v>232978000</v>
      </c>
      <c r="M229" s="4">
        <v>255458000</v>
      </c>
      <c r="N229" s="4">
        <v>269792000</v>
      </c>
      <c r="O229" s="4">
        <v>294195000</v>
      </c>
      <c r="P229" s="4">
        <v>320929000</v>
      </c>
    </row>
    <row r="230" spans="1:22" ht="15.5" x14ac:dyDescent="0.35">
      <c r="A230" s="10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22" ht="15.5" x14ac:dyDescent="0.35">
      <c r="A231" s="10"/>
      <c r="B231" s="21"/>
      <c r="C231" s="21" t="s">
        <v>142</v>
      </c>
      <c r="D231" s="21"/>
      <c r="E231" s="21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2305000</v>
      </c>
      <c r="L231" s="4">
        <v>2318000</v>
      </c>
      <c r="M231" s="4">
        <v>2335000</v>
      </c>
      <c r="N231" s="4">
        <v>2356000</v>
      </c>
      <c r="O231" s="4">
        <v>2417000</v>
      </c>
      <c r="P231" s="4">
        <v>2480000</v>
      </c>
    </row>
    <row r="232" spans="1:22" ht="17.5" x14ac:dyDescent="0.35">
      <c r="A232" s="10"/>
      <c r="B232" s="21"/>
      <c r="C232" s="21"/>
      <c r="D232" s="21"/>
      <c r="E232" s="21" t="s">
        <v>143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1212000</v>
      </c>
      <c r="L232" s="4">
        <v>1217000</v>
      </c>
      <c r="M232" s="4">
        <v>1225000</v>
      </c>
      <c r="N232" s="4">
        <v>1238000</v>
      </c>
      <c r="O232" s="4">
        <v>1271000</v>
      </c>
      <c r="P232" s="4">
        <v>1305000</v>
      </c>
      <c r="R232" s="14"/>
      <c r="S232" s="14"/>
      <c r="T232" s="14"/>
      <c r="U232" s="14"/>
      <c r="V232" s="14"/>
    </row>
    <row r="233" spans="1:22" ht="17.5" x14ac:dyDescent="0.35">
      <c r="A233" s="10"/>
      <c r="B233" s="21"/>
      <c r="C233" s="21"/>
      <c r="D233" s="21"/>
      <c r="E233" s="21" t="s">
        <v>144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1093000</v>
      </c>
      <c r="L233" s="4">
        <v>1101000</v>
      </c>
      <c r="M233" s="4">
        <v>1110000</v>
      </c>
      <c r="N233" s="4">
        <v>1118000</v>
      </c>
      <c r="O233" s="4">
        <v>1146000</v>
      </c>
      <c r="P233" s="4">
        <v>1176000</v>
      </c>
      <c r="R233" s="14"/>
      <c r="S233" s="14"/>
      <c r="T233" s="14"/>
      <c r="U233" s="14"/>
      <c r="V233" s="14"/>
    </row>
    <row r="234" spans="1:22" ht="17.5" x14ac:dyDescent="0.35">
      <c r="A234" s="10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R234" s="14"/>
      <c r="S234" s="14"/>
      <c r="T234" s="14"/>
      <c r="U234" s="14"/>
      <c r="V234" s="14"/>
    </row>
    <row r="235" spans="1:22" ht="17.5" x14ac:dyDescent="0.35">
      <c r="A235" s="10"/>
      <c r="B235" s="21"/>
      <c r="C235" s="21" t="s">
        <v>145</v>
      </c>
      <c r="D235" s="21"/>
      <c r="E235" s="21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2314000</v>
      </c>
      <c r="L235" s="4">
        <v>2310000</v>
      </c>
      <c r="M235" s="4">
        <v>2325000</v>
      </c>
      <c r="N235" s="4">
        <v>2344000</v>
      </c>
      <c r="O235" s="4">
        <v>2386000</v>
      </c>
      <c r="P235" s="4">
        <v>2448000</v>
      </c>
      <c r="R235" s="14"/>
      <c r="S235" s="14"/>
      <c r="T235" s="14"/>
      <c r="U235" s="14"/>
      <c r="V235" s="14"/>
    </row>
    <row r="236" spans="1:22" ht="17.5" x14ac:dyDescent="0.35">
      <c r="A236" s="10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R236" s="14"/>
      <c r="S236" s="14"/>
      <c r="T236" s="14"/>
      <c r="U236" s="14"/>
      <c r="V236" s="14"/>
    </row>
    <row r="237" spans="1:22" ht="17.5" x14ac:dyDescent="0.35">
      <c r="A237" s="10"/>
      <c r="B237" s="21"/>
      <c r="C237" s="21" t="s">
        <v>146</v>
      </c>
      <c r="D237" s="21"/>
      <c r="E237" s="21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1728500</v>
      </c>
      <c r="L237" s="4">
        <v>1649900</v>
      </c>
      <c r="M237" s="4">
        <v>1569000</v>
      </c>
      <c r="N237" s="4">
        <v>1488300</v>
      </c>
      <c r="O237" s="4">
        <v>1407400</v>
      </c>
      <c r="P237" s="4">
        <v>1326500</v>
      </c>
      <c r="R237" s="14"/>
      <c r="S237" s="14"/>
      <c r="T237" s="14"/>
      <c r="U237" s="14"/>
      <c r="V237" s="14"/>
    </row>
    <row r="238" spans="1:22" ht="17.5" x14ac:dyDescent="0.35">
      <c r="A238" s="10"/>
      <c r="B238" s="21"/>
      <c r="C238" s="21"/>
      <c r="D238" s="21"/>
      <c r="E238" s="21" t="s">
        <v>147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914500</v>
      </c>
      <c r="L238" s="4">
        <v>875200</v>
      </c>
      <c r="M238" s="4">
        <v>834700</v>
      </c>
      <c r="N238" s="4">
        <v>794400</v>
      </c>
      <c r="O238" s="4">
        <v>753800</v>
      </c>
      <c r="P238" s="4">
        <v>713200</v>
      </c>
      <c r="R238" s="14"/>
      <c r="S238" s="14"/>
      <c r="T238" s="14"/>
      <c r="U238" s="14"/>
      <c r="V238" s="14"/>
    </row>
    <row r="239" spans="1:22" ht="17.5" x14ac:dyDescent="0.35">
      <c r="A239" s="10"/>
      <c r="B239" s="21"/>
      <c r="C239" s="21"/>
      <c r="D239" s="21"/>
      <c r="E239" s="21" t="s">
        <v>148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814100</v>
      </c>
      <c r="L239" s="4">
        <v>774800</v>
      </c>
      <c r="M239" s="4">
        <v>734300</v>
      </c>
      <c r="N239" s="4">
        <v>693900</v>
      </c>
      <c r="O239" s="4">
        <v>653600</v>
      </c>
      <c r="P239" s="4">
        <v>613400</v>
      </c>
      <c r="R239" s="14"/>
      <c r="S239" s="14"/>
      <c r="T239" s="14"/>
      <c r="U239" s="14"/>
      <c r="V239" s="14"/>
    </row>
    <row r="240" spans="1:22" ht="10.15" customHeight="1" x14ac:dyDescent="0.35">
      <c r="A240" s="10"/>
      <c r="B240" s="21"/>
      <c r="C240" s="21"/>
      <c r="D240" s="21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5" x14ac:dyDescent="0.35">
      <c r="A241" s="10"/>
      <c r="B241" s="21"/>
      <c r="C241" s="21" t="s">
        <v>149</v>
      </c>
      <c r="D241" s="21"/>
      <c r="E241" s="21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2019200</v>
      </c>
      <c r="L241" s="4">
        <v>2057000</v>
      </c>
      <c r="M241" s="4">
        <v>2103400</v>
      </c>
      <c r="N241" s="4">
        <v>2137400</v>
      </c>
      <c r="O241" s="4">
        <v>2192700</v>
      </c>
      <c r="P241" s="4">
        <v>2250300</v>
      </c>
    </row>
    <row r="242" spans="1:16" ht="15.5" x14ac:dyDescent="0.35">
      <c r="A242" s="10"/>
      <c r="B242" s="21"/>
      <c r="C242" s="21"/>
      <c r="D242" s="21"/>
      <c r="E242" s="21" t="s">
        <v>150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1032200</v>
      </c>
      <c r="L242" s="4">
        <v>1053400</v>
      </c>
      <c r="M242" s="4">
        <v>1083600</v>
      </c>
      <c r="N242" s="4">
        <v>1101400</v>
      </c>
      <c r="O242" s="4">
        <v>1132100</v>
      </c>
      <c r="P242" s="4">
        <v>1163700</v>
      </c>
    </row>
    <row r="243" spans="1:16" ht="15.5" x14ac:dyDescent="0.35">
      <c r="A243" s="10"/>
      <c r="B243" s="21"/>
      <c r="C243" s="21"/>
      <c r="D243" s="21"/>
      <c r="E243" s="21" t="s">
        <v>151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987000</v>
      </c>
      <c r="L243" s="4">
        <v>1003700</v>
      </c>
      <c r="M243" s="4">
        <v>1019800</v>
      </c>
      <c r="N243" s="4">
        <v>1036000</v>
      </c>
      <c r="O243" s="4">
        <v>1060600</v>
      </c>
      <c r="P243" s="4">
        <v>1086600</v>
      </c>
    </row>
    <row r="244" spans="1:16" ht="10.15" customHeight="1" x14ac:dyDescent="0.35">
      <c r="A244" s="10"/>
      <c r="B244" s="21"/>
      <c r="C244" s="21"/>
      <c r="D244" s="21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5" x14ac:dyDescent="0.35">
      <c r="A245" s="10"/>
      <c r="B245" s="21"/>
      <c r="C245" s="21" t="s">
        <v>152</v>
      </c>
      <c r="D245" s="21"/>
      <c r="E245" s="21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1888000</v>
      </c>
      <c r="L245" s="4">
        <v>1928100</v>
      </c>
      <c r="M245" s="4">
        <v>1981100</v>
      </c>
      <c r="N245" s="4">
        <v>2024700</v>
      </c>
      <c r="O245" s="4">
        <v>2088100</v>
      </c>
      <c r="P245" s="4">
        <v>2152200</v>
      </c>
    </row>
    <row r="246" spans="1:16" ht="15.5" x14ac:dyDescent="0.35">
      <c r="A246" s="10"/>
      <c r="B246" s="21"/>
      <c r="C246" s="21"/>
      <c r="D246" s="21"/>
      <c r="E246" s="21" t="s">
        <v>153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969700</v>
      </c>
      <c r="L246" s="4">
        <v>991500</v>
      </c>
      <c r="M246" s="4">
        <v>1028200</v>
      </c>
      <c r="N246" s="4">
        <v>1055000</v>
      </c>
      <c r="O246" s="4">
        <v>1094000</v>
      </c>
      <c r="P246" s="4">
        <v>1133800</v>
      </c>
    </row>
    <row r="247" spans="1:16" ht="15.5" x14ac:dyDescent="0.35">
      <c r="A247" s="10"/>
      <c r="B247" s="21"/>
      <c r="C247" s="21"/>
      <c r="D247" s="21"/>
      <c r="E247" s="21" t="s">
        <v>154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918300</v>
      </c>
      <c r="L247" s="4">
        <v>936600</v>
      </c>
      <c r="M247" s="4">
        <v>952900</v>
      </c>
      <c r="N247" s="4">
        <v>969700</v>
      </c>
      <c r="O247" s="4">
        <v>994200</v>
      </c>
      <c r="P247" s="4">
        <v>1018400</v>
      </c>
    </row>
    <row r="248" spans="1:16" ht="15.5" x14ac:dyDescent="0.35">
      <c r="A248" s="10"/>
      <c r="B248" s="21"/>
      <c r="C248" s="21"/>
      <c r="D248" s="21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5" x14ac:dyDescent="0.35">
      <c r="A249" s="10"/>
      <c r="B249" s="21"/>
      <c r="C249" s="21" t="s">
        <v>155</v>
      </c>
      <c r="D249" s="21"/>
      <c r="E249" s="21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42000</v>
      </c>
      <c r="L249" s="4">
        <v>46600</v>
      </c>
      <c r="M249" s="4">
        <v>51200</v>
      </c>
      <c r="N249" s="4">
        <v>57000</v>
      </c>
      <c r="O249" s="4">
        <v>63100</v>
      </c>
      <c r="P249" s="4">
        <v>69600</v>
      </c>
    </row>
    <row r="250" spans="1:16" ht="15.5" x14ac:dyDescent="0.35">
      <c r="A250" s="10"/>
      <c r="B250" s="21"/>
      <c r="C250" s="21"/>
      <c r="D250" s="21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5" x14ac:dyDescent="0.35">
      <c r="A251" s="10"/>
      <c r="B251" s="21"/>
      <c r="C251" s="21" t="s">
        <v>156</v>
      </c>
      <c r="D251" s="21"/>
      <c r="E251" s="21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79200</v>
      </c>
      <c r="M251" s="4">
        <v>80600</v>
      </c>
      <c r="N251" s="4">
        <v>79500</v>
      </c>
      <c r="O251" s="4">
        <v>79700</v>
      </c>
      <c r="P251" s="4">
        <v>79700</v>
      </c>
    </row>
    <row r="252" spans="1:16" ht="15.5" x14ac:dyDescent="0.35">
      <c r="A252" s="10"/>
      <c r="B252" s="21"/>
      <c r="C252" s="21"/>
      <c r="D252" s="21"/>
      <c r="E252" s="21" t="s">
        <v>157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72100</v>
      </c>
      <c r="M252" s="4">
        <v>73700</v>
      </c>
      <c r="N252" s="4">
        <v>73000</v>
      </c>
      <c r="O252" s="4">
        <v>73500</v>
      </c>
      <c r="P252" s="4">
        <v>73900</v>
      </c>
    </row>
    <row r="253" spans="1:16" ht="15.5" x14ac:dyDescent="0.35">
      <c r="A253" s="10"/>
      <c r="B253" s="21"/>
      <c r="C253" s="21"/>
      <c r="D253" s="21"/>
      <c r="E253" s="21" t="s">
        <v>158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88500</v>
      </c>
      <c r="L253" s="4">
        <v>87300</v>
      </c>
      <c r="M253" s="4">
        <v>88500</v>
      </c>
      <c r="N253" s="4">
        <v>86900</v>
      </c>
      <c r="O253" s="4">
        <v>86800</v>
      </c>
      <c r="P253" s="4">
        <v>86500</v>
      </c>
    </row>
    <row r="254" spans="1:16" ht="15.5" x14ac:dyDescent="0.35">
      <c r="A254" s="10"/>
      <c r="B254" s="21"/>
      <c r="C254" s="21"/>
      <c r="D254" s="21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5" x14ac:dyDescent="0.35">
      <c r="A255" s="10"/>
      <c r="B255" s="21"/>
      <c r="C255" s="21" t="s">
        <v>159</v>
      </c>
      <c r="D255" s="21"/>
      <c r="E255" s="21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113100</v>
      </c>
      <c r="M255" s="4">
        <v>121300</v>
      </c>
      <c r="N255" s="4">
        <v>126100</v>
      </c>
      <c r="O255" s="4">
        <v>134000</v>
      </c>
      <c r="P255" s="4">
        <v>142400</v>
      </c>
    </row>
    <row r="256" spans="1:16" ht="15.5" x14ac:dyDescent="0.35">
      <c r="A256" s="10"/>
      <c r="B256" s="21"/>
      <c r="C256" s="21"/>
      <c r="D256" s="21"/>
      <c r="E256" s="21" t="s">
        <v>160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96800</v>
      </c>
      <c r="L256" s="4">
        <v>100900</v>
      </c>
      <c r="M256" s="4">
        <v>108500</v>
      </c>
      <c r="N256" s="4">
        <v>112700</v>
      </c>
      <c r="O256" s="4">
        <v>119800</v>
      </c>
      <c r="P256" s="4">
        <v>127200</v>
      </c>
    </row>
    <row r="257" spans="1:22" ht="15.5" x14ac:dyDescent="0.35">
      <c r="A257" s="10"/>
      <c r="B257" s="21"/>
      <c r="C257" s="21"/>
      <c r="D257" s="21"/>
      <c r="E257" s="21" t="s">
        <v>161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121100</v>
      </c>
      <c r="L257" s="4">
        <v>125900</v>
      </c>
      <c r="M257" s="4">
        <v>134900</v>
      </c>
      <c r="N257" s="4">
        <v>140200</v>
      </c>
      <c r="O257" s="4">
        <v>149200</v>
      </c>
      <c r="P257" s="4">
        <v>158700</v>
      </c>
    </row>
    <row r="258" spans="1:22" ht="15.5" x14ac:dyDescent="0.35">
      <c r="A258" s="10"/>
      <c r="B258" s="21"/>
      <c r="C258" s="21"/>
      <c r="D258" s="21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22" ht="15.5" x14ac:dyDescent="0.35">
      <c r="A259" s="10"/>
      <c r="B259" s="21"/>
      <c r="C259" s="21" t="s">
        <v>162</v>
      </c>
      <c r="D259" s="21"/>
      <c r="E259" s="21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12200</v>
      </c>
      <c r="L259" s="4">
        <v>14000</v>
      </c>
      <c r="M259" s="4">
        <v>18000</v>
      </c>
      <c r="N259" s="4">
        <v>19300</v>
      </c>
      <c r="O259" s="4">
        <v>20700</v>
      </c>
      <c r="P259" s="4">
        <v>22300</v>
      </c>
    </row>
    <row r="260" spans="1:22" ht="15.5" x14ac:dyDescent="0.35">
      <c r="A260" s="10"/>
      <c r="B260" s="21"/>
      <c r="C260" s="21"/>
      <c r="D260" s="21"/>
      <c r="E260" s="21" t="s">
        <v>163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11100</v>
      </c>
      <c r="L260" s="4">
        <v>12700</v>
      </c>
      <c r="M260" s="4">
        <v>16400</v>
      </c>
      <c r="N260" s="4">
        <v>17500</v>
      </c>
      <c r="O260" s="4">
        <v>18800</v>
      </c>
      <c r="P260" s="4">
        <v>20200</v>
      </c>
    </row>
    <row r="261" spans="1:22" ht="15.5" x14ac:dyDescent="0.35">
      <c r="A261" s="10"/>
      <c r="B261" s="21"/>
      <c r="C261" s="21"/>
      <c r="D261" s="21"/>
      <c r="E261" s="21" t="s">
        <v>164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13400</v>
      </c>
      <c r="L261" s="4">
        <v>15400</v>
      </c>
      <c r="M261" s="4">
        <v>19800</v>
      </c>
      <c r="N261" s="4">
        <v>21200</v>
      </c>
      <c r="O261" s="4">
        <v>22900</v>
      </c>
      <c r="P261" s="4">
        <v>24600</v>
      </c>
    </row>
    <row r="262" spans="1:22" ht="15.5" x14ac:dyDescent="0.35">
      <c r="A262" s="10"/>
      <c r="B262" s="21"/>
      <c r="C262" s="21"/>
      <c r="D262" s="21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22" ht="15.5" x14ac:dyDescent="0.35">
      <c r="A263" s="10"/>
      <c r="B263" s="21"/>
      <c r="C263" s="21" t="s">
        <v>165</v>
      </c>
      <c r="D263" s="21"/>
      <c r="E263" s="21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6100</v>
      </c>
      <c r="L263" s="4">
        <v>6900</v>
      </c>
      <c r="M263" s="4">
        <v>8800</v>
      </c>
      <c r="N263" s="4">
        <v>9400</v>
      </c>
      <c r="O263" s="4">
        <v>10000</v>
      </c>
      <c r="P263" s="4">
        <v>10700</v>
      </c>
    </row>
    <row r="264" spans="1:22" ht="15.5" x14ac:dyDescent="0.35">
      <c r="A264" s="10"/>
      <c r="B264" s="21"/>
      <c r="C264" s="21"/>
      <c r="D264" s="21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22" ht="15.5" x14ac:dyDescent="0.35">
      <c r="A265" s="10"/>
      <c r="B265" s="21"/>
      <c r="C265" s="21" t="s">
        <v>166</v>
      </c>
      <c r="D265" s="21"/>
      <c r="E265" s="21"/>
      <c r="F265" s="36">
        <v>1.0001</v>
      </c>
      <c r="G265" s="36">
        <v>1.0002</v>
      </c>
      <c r="H265" s="36">
        <v>1.0001</v>
      </c>
      <c r="I265" s="36">
        <v>0.99974430136304793</v>
      </c>
      <c r="J265" s="36">
        <v>0.99998742662687867</v>
      </c>
      <c r="K265" s="36">
        <v>1.0000794431792837</v>
      </c>
      <c r="L265" s="36">
        <v>1.0000447887560791</v>
      </c>
      <c r="M265" s="36">
        <v>1.0000326516327342</v>
      </c>
      <c r="N265" s="36">
        <v>1.0000326516327342</v>
      </c>
      <c r="O265" s="36">
        <v>1.0000326516327342</v>
      </c>
      <c r="P265" s="36">
        <v>1.0000326516327342</v>
      </c>
    </row>
    <row r="266" spans="1:22" ht="15.5" x14ac:dyDescent="0.35">
      <c r="A266" s="10"/>
      <c r="B266" s="3"/>
      <c r="C266" s="21" t="s">
        <v>167</v>
      </c>
      <c r="D266" s="21"/>
      <c r="E266" s="21"/>
      <c r="F266" s="36">
        <v>1.0014000000000001</v>
      </c>
      <c r="G266" s="36">
        <v>1.0017</v>
      </c>
      <c r="H266" s="36">
        <v>1.0014000000000001</v>
      </c>
      <c r="I266" s="36">
        <v>1.0013579730093705</v>
      </c>
      <c r="J266" s="36">
        <v>1.0014992277400647</v>
      </c>
      <c r="K266" s="36">
        <v>1.0014945688842671</v>
      </c>
      <c r="L266" s="36">
        <v>1.0011584109989051</v>
      </c>
      <c r="M266" s="36">
        <v>1.0012458213627027</v>
      </c>
      <c r="N266" s="36">
        <v>1.0012458213627027</v>
      </c>
      <c r="O266" s="36">
        <v>1.0012458213627027</v>
      </c>
      <c r="P266" s="36">
        <v>1.0012458213627027</v>
      </c>
    </row>
    <row r="267" spans="1:22" s="14" customFormat="1" ht="14.25" customHeight="1" x14ac:dyDescent="0.35">
      <c r="A267" s="13"/>
      <c r="B267" s="29"/>
      <c r="C267" s="21" t="s">
        <v>168</v>
      </c>
      <c r="D267" s="21"/>
      <c r="E267" s="21"/>
      <c r="F267" s="36">
        <v>1.0027999999999999</v>
      </c>
      <c r="G267" s="36">
        <v>1.0035000000000001</v>
      </c>
      <c r="H267" s="36">
        <v>1.0027999999999999</v>
      </c>
      <c r="I267" s="36">
        <v>1.0030132408558239</v>
      </c>
      <c r="J267" s="36">
        <v>1.0032747920686225</v>
      </c>
      <c r="K267" s="36">
        <v>1.0023029982694376</v>
      </c>
      <c r="L267" s="36">
        <v>1.0025615749184753</v>
      </c>
      <c r="M267" s="36">
        <v>1.0025078383955754</v>
      </c>
      <c r="N267" s="36">
        <v>1.0024227254819118</v>
      </c>
      <c r="O267" s="36">
        <v>1.0023376125682482</v>
      </c>
      <c r="P267" s="36">
        <v>1.0022524996545845</v>
      </c>
      <c r="R267" s="6"/>
      <c r="S267" s="6"/>
      <c r="T267" s="6"/>
      <c r="U267" s="6"/>
      <c r="V267" s="6"/>
    </row>
    <row r="268" spans="1:22" s="14" customFormat="1" ht="14.25" customHeight="1" x14ac:dyDescent="0.35">
      <c r="A268" s="13"/>
      <c r="B268" s="29"/>
      <c r="C268" s="21" t="s">
        <v>169</v>
      </c>
      <c r="D268" s="21"/>
      <c r="E268" s="21"/>
      <c r="F268" s="36">
        <v>1.0112000000000001</v>
      </c>
      <c r="G268" s="36">
        <v>1.0092000000000001</v>
      </c>
      <c r="H268" s="36">
        <v>1.0091000000000001</v>
      </c>
      <c r="I268" s="36">
        <v>1.0099908881693889</v>
      </c>
      <c r="J268" s="36">
        <v>0.99180363509603131</v>
      </c>
      <c r="K268" s="36">
        <v>1.0136260571780997</v>
      </c>
      <c r="L268" s="36">
        <v>1.0146626056505281</v>
      </c>
      <c r="M268" s="36">
        <v>1.0095372075228641</v>
      </c>
      <c r="N268" s="36">
        <v>1.0089775748151872</v>
      </c>
      <c r="O268" s="36">
        <v>1.0084179421075103</v>
      </c>
      <c r="P268" s="36">
        <v>1.0078583093998339</v>
      </c>
      <c r="R268" s="6"/>
      <c r="S268" s="6"/>
      <c r="T268" s="6"/>
      <c r="U268" s="6"/>
      <c r="V268" s="6"/>
    </row>
    <row r="269" spans="1:22" s="14" customFormat="1" ht="14.25" customHeight="1" x14ac:dyDescent="0.35">
      <c r="A269" s="13"/>
      <c r="B269" s="29"/>
      <c r="C269" s="21"/>
      <c r="D269" s="21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R269" s="6"/>
      <c r="S269" s="6"/>
      <c r="T269" s="6"/>
      <c r="U269" s="6"/>
      <c r="V269" s="6"/>
    </row>
    <row r="270" spans="1:22" s="14" customFormat="1" ht="14.25" customHeight="1" x14ac:dyDescent="0.35">
      <c r="A270" s="13"/>
      <c r="B270" s="29"/>
      <c r="C270" s="21" t="s">
        <v>170</v>
      </c>
      <c r="D270" s="21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R270" s="6"/>
      <c r="S270" s="6"/>
      <c r="T270" s="6"/>
      <c r="U270" s="6"/>
      <c r="V270" s="6"/>
    </row>
    <row r="271" spans="1:22" s="14" customFormat="1" ht="14.25" customHeight="1" x14ac:dyDescent="0.35">
      <c r="A271" s="13"/>
      <c r="B271" s="29"/>
      <c r="C271" s="3"/>
      <c r="D271" s="21" t="s">
        <v>171</v>
      </c>
      <c r="E271" s="21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1077000</v>
      </c>
      <c r="L271" s="4">
        <v>1137000</v>
      </c>
      <c r="M271" s="4">
        <v>1206000</v>
      </c>
      <c r="N271" s="4">
        <v>1188000</v>
      </c>
      <c r="O271" s="4">
        <v>1195000</v>
      </c>
      <c r="P271" s="4">
        <v>1178000</v>
      </c>
      <c r="R271" s="6"/>
      <c r="S271" s="6"/>
      <c r="T271" s="6"/>
      <c r="U271" s="6"/>
      <c r="V271" s="6"/>
    </row>
    <row r="272" spans="1:22" s="14" customFormat="1" ht="14.25" customHeight="1" x14ac:dyDescent="0.35">
      <c r="A272" s="13"/>
      <c r="B272" s="29"/>
      <c r="C272" s="3"/>
      <c r="D272" s="21" t="s">
        <v>172</v>
      </c>
      <c r="E272" s="21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1195000</v>
      </c>
      <c r="L272" s="4">
        <v>1239000</v>
      </c>
      <c r="M272" s="4">
        <v>1267000</v>
      </c>
      <c r="N272" s="4">
        <v>1301000</v>
      </c>
      <c r="O272" s="4">
        <v>1342000</v>
      </c>
      <c r="P272" s="4">
        <v>1384000</v>
      </c>
      <c r="R272" s="6"/>
      <c r="S272" s="6"/>
      <c r="T272" s="6"/>
      <c r="U272" s="6"/>
      <c r="V272" s="6"/>
    </row>
    <row r="273" spans="1:22" s="14" customFormat="1" ht="14.25" customHeight="1" x14ac:dyDescent="0.35">
      <c r="A273" s="13"/>
      <c r="B273" s="29"/>
      <c r="C273" s="3"/>
      <c r="D273" s="21" t="s">
        <v>173</v>
      </c>
      <c r="E273" s="21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312000</v>
      </c>
      <c r="L273" s="4">
        <v>325000</v>
      </c>
      <c r="M273" s="4">
        <v>336000</v>
      </c>
      <c r="N273" s="4">
        <v>347000</v>
      </c>
      <c r="O273" s="4">
        <v>361000</v>
      </c>
      <c r="P273" s="4">
        <v>371000</v>
      </c>
      <c r="R273" s="6"/>
      <c r="S273" s="6"/>
      <c r="T273" s="6"/>
      <c r="U273" s="6"/>
      <c r="V273" s="6"/>
    </row>
    <row r="274" spans="1:22" s="14" customFormat="1" ht="14.25" customHeight="1" x14ac:dyDescent="0.35">
      <c r="A274" s="13"/>
      <c r="B274" s="29"/>
      <c r="C274" s="3"/>
      <c r="D274" s="21" t="s">
        <v>174</v>
      </c>
      <c r="E274" s="21"/>
      <c r="F274" s="4">
        <v>331000</v>
      </c>
      <c r="G274" s="4">
        <v>406000</v>
      </c>
      <c r="H274" s="4">
        <v>625000</v>
      </c>
      <c r="I274" s="4">
        <v>451000</v>
      </c>
      <c r="J274" s="4">
        <v>199000</v>
      </c>
      <c r="K274" s="4">
        <v>66000</v>
      </c>
      <c r="L274" s="4">
        <v>139000</v>
      </c>
      <c r="M274" s="4">
        <v>144000</v>
      </c>
      <c r="N274" s="4">
        <v>149000</v>
      </c>
      <c r="O274" s="4">
        <v>156000</v>
      </c>
      <c r="P274" s="4">
        <v>159000</v>
      </c>
      <c r="R274" s="6"/>
      <c r="S274" s="6"/>
      <c r="T274" s="6"/>
      <c r="U274" s="6"/>
      <c r="V274" s="6"/>
    </row>
    <row r="275" spans="1:22" ht="12.75" customHeight="1" x14ac:dyDescent="0.35">
      <c r="A275" s="13"/>
      <c r="B275" s="15"/>
      <c r="C275" s="8"/>
      <c r="D275" s="8"/>
      <c r="E275" s="8"/>
    </row>
  </sheetData>
  <mergeCells count="2">
    <mergeCell ref="C151:E151"/>
    <mergeCell ref="C150:E150"/>
  </mergeCells>
  <phoneticPr fontId="12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februari 2025 dnr VER 2024-485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P59"/>
  <sheetViews>
    <sheetView zoomScaleNormal="100" workbookViewId="0">
      <selection activeCell="U62" sqref="U62"/>
    </sheetView>
  </sheetViews>
  <sheetFormatPr defaultRowHeight="12.5" x14ac:dyDescent="0.25"/>
  <cols>
    <col min="1" max="1" width="45.7265625" bestFit="1" customWidth="1"/>
    <col min="2" max="2" width="12.453125" bestFit="1" customWidth="1"/>
    <col min="3" max="4" width="12.453125" customWidth="1"/>
    <col min="5" max="7" width="12.26953125" bestFit="1" customWidth="1"/>
    <col min="8" max="8" width="11" customWidth="1"/>
    <col min="9" max="9" width="10.453125" customWidth="1"/>
    <col min="10" max="10" width="10" customWidth="1"/>
    <col min="11" max="11" width="10.7265625" customWidth="1"/>
    <col min="12" max="12" width="12.7265625" customWidth="1"/>
    <col min="13" max="13" width="11" customWidth="1"/>
    <col min="14" max="14" width="12.7265625" customWidth="1"/>
    <col min="15" max="15" width="11.453125" customWidth="1"/>
    <col min="16" max="16" width="13.26953125" customWidth="1"/>
  </cols>
  <sheetData>
    <row r="3" spans="1:16" ht="13" x14ac:dyDescent="0.3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x14ac:dyDescent="0.25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26149931</v>
      </c>
      <c r="L4" s="2">
        <f>Enkät!L37</f>
        <v>33254882</v>
      </c>
      <c r="M4" s="2">
        <f>Enkät!M37</f>
        <v>32276200</v>
      </c>
      <c r="N4" s="2">
        <f>Enkät!N37</f>
        <v>28572500</v>
      </c>
      <c r="O4" s="2">
        <f>Enkät!O37</f>
        <v>27228000</v>
      </c>
      <c r="P4" s="2">
        <f>Enkät!P37</f>
        <v>27238400</v>
      </c>
    </row>
    <row r="5" spans="1:16" x14ac:dyDescent="0.25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8596600</v>
      </c>
      <c r="L5" s="2">
        <f>Enkät!L72</f>
        <v>8131288.8402011888</v>
      </c>
      <c r="M5" s="2">
        <f>Enkät!M72</f>
        <v>7887700</v>
      </c>
      <c r="N5" s="2">
        <f>Enkät!N72</f>
        <v>7407200</v>
      </c>
      <c r="O5" s="2">
        <f>Enkät!O72</f>
        <v>7057800</v>
      </c>
      <c r="P5" s="2">
        <f>Enkät!P72</f>
        <v>6655500</v>
      </c>
    </row>
    <row r="6" spans="1:16" x14ac:dyDescent="0.25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13627955.463216152</v>
      </c>
      <c r="L6" s="2">
        <f>Enkät!L111</f>
        <v>14108833.06190275</v>
      </c>
      <c r="M6" s="2">
        <f>Enkät!M111</f>
        <v>14178600</v>
      </c>
      <c r="N6" s="2">
        <f>Enkät!N111</f>
        <v>14342600</v>
      </c>
      <c r="O6" s="2">
        <f>Enkät!O111</f>
        <v>14147900</v>
      </c>
      <c r="P6" s="2">
        <f>Enkät!P111</f>
        <v>14572600</v>
      </c>
    </row>
    <row r="7" spans="1:16" x14ac:dyDescent="0.25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1236838.924301862</v>
      </c>
      <c r="L7" s="2">
        <f>Enkät!L138</f>
        <v>1374801.3867107923</v>
      </c>
      <c r="M7" s="2">
        <f>Enkät!M138</f>
        <v>1527600</v>
      </c>
      <c r="N7" s="2">
        <f>Enkät!N138</f>
        <v>1575000</v>
      </c>
      <c r="O7" s="2">
        <f>Enkät!O138</f>
        <v>1636700</v>
      </c>
      <c r="P7" s="2">
        <f>Enkät!P138</f>
        <v>1736800</v>
      </c>
    </row>
    <row r="8" spans="1:16" x14ac:dyDescent="0.25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6051000</v>
      </c>
      <c r="L8" s="2">
        <f>Enkät!L164</f>
        <v>5960000</v>
      </c>
      <c r="M8" s="2">
        <f>Enkät!M164</f>
        <v>5993000</v>
      </c>
      <c r="N8" s="2">
        <f>Enkät!N164</f>
        <v>5796000</v>
      </c>
      <c r="O8" s="2">
        <f>Enkät!O164</f>
        <v>5790000</v>
      </c>
      <c r="P8" s="2">
        <f>Enkät!P164</f>
        <v>5783000</v>
      </c>
    </row>
    <row r="9" spans="1:16" x14ac:dyDescent="0.25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764000</v>
      </c>
      <c r="L9" s="2">
        <f>Enkät!L184</f>
        <v>734000</v>
      </c>
      <c r="M9" s="2">
        <f>Enkät!M184</f>
        <v>831000</v>
      </c>
      <c r="N9" s="2">
        <f>Enkät!N184</f>
        <v>827000</v>
      </c>
      <c r="O9" s="2">
        <f>Enkät!O184</f>
        <v>774000</v>
      </c>
      <c r="P9" s="2">
        <f>Enkät!P184</f>
        <v>745000</v>
      </c>
    </row>
    <row r="10" spans="1:16" x14ac:dyDescent="0.25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371.24650000000003</v>
      </c>
      <c r="K10" s="2">
        <f>Enkät!K218/10^6</f>
        <v>384.24709999999999</v>
      </c>
      <c r="L10" s="2">
        <f>Enkät!L218/10^6</f>
        <v>393.8836</v>
      </c>
      <c r="M10" s="2">
        <f>Enkät!M218/10^6</f>
        <v>421.11</v>
      </c>
      <c r="N10" s="2">
        <f>Enkät!N218/10^6</f>
        <v>430.714</v>
      </c>
      <c r="O10" s="2">
        <f>Enkät!O218/10^6</f>
        <v>453.423</v>
      </c>
      <c r="P10" s="2">
        <f>Enkät!P218/10^6</f>
        <v>478.608</v>
      </c>
    </row>
    <row r="11" spans="1:16" x14ac:dyDescent="0.25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1079461</v>
      </c>
      <c r="L11" s="2">
        <f>Enkät!L189</f>
        <v>1109344</v>
      </c>
      <c r="M11" s="2">
        <f>Enkät!M189</f>
        <v>1128200</v>
      </c>
      <c r="N11" s="2">
        <f>Enkät!N189</f>
        <v>1139600</v>
      </c>
      <c r="O11" s="2">
        <f>Enkät!O189</f>
        <v>1171800</v>
      </c>
      <c r="P11" s="2">
        <f>Enkät!P189</f>
        <v>1204800</v>
      </c>
    </row>
    <row r="12" spans="1:16" x14ac:dyDescent="0.25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8971900</v>
      </c>
      <c r="M12" s="2">
        <f>Enkät!M204</f>
        <v>7747900</v>
      </c>
      <c r="N12" s="2">
        <f>Enkät!N204</f>
        <v>7646100</v>
      </c>
      <c r="O12" s="2">
        <f>Enkät!O204</f>
        <v>7394900</v>
      </c>
      <c r="P12" s="2">
        <f>Enkät!P204</f>
        <v>8695400</v>
      </c>
    </row>
    <row r="13" spans="1:16" x14ac:dyDescent="0.25">
      <c r="F13" s="2"/>
    </row>
    <row r="15" spans="1:16" x14ac:dyDescent="0.25">
      <c r="A15" t="s">
        <v>175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65.804886387518025</v>
      </c>
      <c r="L15" s="2">
        <f t="shared" si="0"/>
        <v>72.911049288814738</v>
      </c>
      <c r="M15" s="2">
        <f t="shared" ref="M15:N15" si="1">(SUM(M4:M8)+M11+M12)/1000000</f>
        <v>70.739199999999997</v>
      </c>
      <c r="N15" s="2">
        <f t="shared" si="1"/>
        <v>66.478999999999999</v>
      </c>
      <c r="O15" s="2">
        <f t="shared" ref="O15:P15" si="2">(SUM(O4:O8)+O11+O12)/1000000</f>
        <v>64.427099999999996</v>
      </c>
      <c r="P15" s="2">
        <f t="shared" si="2"/>
        <v>65.886499999999998</v>
      </c>
    </row>
    <row r="16" spans="1:16" x14ac:dyDescent="0.25">
      <c r="B16" s="2"/>
      <c r="C16" s="2"/>
      <c r="D16" s="2"/>
      <c r="E16" s="2"/>
      <c r="F16" s="2">
        <f t="shared" ref="F16:L16" si="3">F15+F10</f>
        <v>360.0464662952246</v>
      </c>
      <c r="G16" s="2">
        <f t="shared" si="3"/>
        <v>371.56285543369313</v>
      </c>
      <c r="H16" s="2">
        <f t="shared" si="3"/>
        <v>388.92670918731835</v>
      </c>
      <c r="I16" s="2">
        <f t="shared" si="3"/>
        <v>398.72702468751163</v>
      </c>
      <c r="J16" s="2">
        <f t="shared" si="3"/>
        <v>426.30318061015123</v>
      </c>
      <c r="K16" s="2">
        <f t="shared" si="3"/>
        <v>450.05198638751801</v>
      </c>
      <c r="L16" s="2">
        <f t="shared" si="3"/>
        <v>466.79464928881475</v>
      </c>
      <c r="M16" s="2">
        <f t="shared" ref="M16:N16" si="4">M15+M10</f>
        <v>491.8492</v>
      </c>
      <c r="N16" s="2">
        <f t="shared" si="4"/>
        <v>497.19299999999998</v>
      </c>
      <c r="O16" s="2">
        <f t="shared" ref="O16:P16" si="5">O15+O10</f>
        <v>517.8501</v>
      </c>
      <c r="P16" s="2">
        <f t="shared" si="5"/>
        <v>544.49450000000002</v>
      </c>
    </row>
    <row r="18" spans="1:16" ht="13" x14ac:dyDescent="0.3">
      <c r="E18" s="1"/>
      <c r="F18" s="1">
        <f t="shared" ref="F18:L18" si="6">F3</f>
        <v>2018</v>
      </c>
      <c r="G18" s="1">
        <f t="shared" si="6"/>
        <v>2019</v>
      </c>
      <c r="H18" s="1">
        <f t="shared" si="6"/>
        <v>2020</v>
      </c>
      <c r="I18" s="1">
        <f t="shared" si="6"/>
        <v>2021</v>
      </c>
      <c r="J18" s="1">
        <f t="shared" si="6"/>
        <v>2022</v>
      </c>
      <c r="K18" s="1">
        <f t="shared" si="6"/>
        <v>2023</v>
      </c>
      <c r="L18" s="1">
        <f t="shared" si="6"/>
        <v>2024</v>
      </c>
      <c r="M18" s="1">
        <f t="shared" ref="M18:N18" si="7">M3</f>
        <v>2025</v>
      </c>
      <c r="N18" s="1">
        <f t="shared" si="7"/>
        <v>2026</v>
      </c>
      <c r="O18" s="1">
        <f t="shared" ref="O18:P18" si="8">O3</f>
        <v>2027</v>
      </c>
      <c r="P18" s="1">
        <f t="shared" si="8"/>
        <v>2028</v>
      </c>
    </row>
    <row r="19" spans="1:16" x14ac:dyDescent="0.25">
      <c r="A19" t="s">
        <v>176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347.76949999999999</v>
      </c>
      <c r="K19" s="2">
        <f>Enkät!K219/10^6</f>
        <v>360.85910000000001</v>
      </c>
      <c r="L19" s="2">
        <f>Enkät!L219/10^6</f>
        <v>366.53359999999998</v>
      </c>
      <c r="M19" s="2">
        <f>Enkät!M219/10^6</f>
        <v>384.89600000000002</v>
      </c>
      <c r="N19" s="2">
        <f>Enkät!N219/10^6</f>
        <v>391.09199999999998</v>
      </c>
      <c r="O19" s="2">
        <f>Enkät!O219/10^6</f>
        <v>409.38400000000001</v>
      </c>
      <c r="P19" s="2">
        <f>Enkät!P219/10^6</f>
        <v>429.75799999999998</v>
      </c>
    </row>
    <row r="20" spans="1:16" x14ac:dyDescent="0.25">
      <c r="A20" t="s">
        <v>177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23.477</v>
      </c>
      <c r="K20" s="2">
        <f>(Enkät!K225+Enkät!K226)/10^6</f>
        <v>23.388000000000002</v>
      </c>
      <c r="L20" s="2">
        <f>(Enkät!L225+Enkät!L226)/10^6</f>
        <v>27.35</v>
      </c>
      <c r="M20" s="2">
        <f>(Enkät!M225+Enkät!M226)/10^6</f>
        <v>36.213999999999999</v>
      </c>
      <c r="N20" s="2">
        <f>(Enkät!N225+Enkät!N226)/10^6</f>
        <v>39.622</v>
      </c>
      <c r="O20" s="2">
        <f>(Enkät!O225+Enkät!O226)/10^6</f>
        <v>44.039000000000001</v>
      </c>
      <c r="P20" s="2">
        <f>(Enkät!P225+Enkät!P226)/10^6</f>
        <v>48.85</v>
      </c>
    </row>
    <row r="21" spans="1:16" x14ac:dyDescent="0.25">
      <c r="A21" t="s">
        <v>175</v>
      </c>
      <c r="B21" s="2"/>
      <c r="C21" s="2"/>
      <c r="D21" s="2"/>
      <c r="E21" s="2"/>
      <c r="F21" s="2">
        <f t="shared" ref="F21:L21" si="9">F15</f>
        <v>42.5497662952246</v>
      </c>
      <c r="G21" s="2">
        <f t="shared" si="9"/>
        <v>42.220255433693119</v>
      </c>
      <c r="H21" s="2">
        <f t="shared" si="9"/>
        <v>44.545709187318408</v>
      </c>
      <c r="I21" s="2">
        <f t="shared" si="9"/>
        <v>46.326924687511593</v>
      </c>
      <c r="J21" s="2">
        <f t="shared" si="9"/>
        <v>55.05668061015119</v>
      </c>
      <c r="K21" s="2">
        <f t="shared" si="9"/>
        <v>65.804886387518025</v>
      </c>
      <c r="L21" s="2">
        <f t="shared" si="9"/>
        <v>72.911049288814738</v>
      </c>
      <c r="M21" s="2">
        <f t="shared" ref="M21:N21" si="10">M15</f>
        <v>70.739199999999997</v>
      </c>
      <c r="N21" s="2">
        <f t="shared" si="10"/>
        <v>66.478999999999999</v>
      </c>
      <c r="O21" s="2">
        <f t="shared" ref="O21:P21" si="11">O15</f>
        <v>64.427099999999996</v>
      </c>
      <c r="P21" s="2">
        <f t="shared" si="11"/>
        <v>65.886499999999998</v>
      </c>
    </row>
    <row r="22" spans="1:16" x14ac:dyDescent="0.25">
      <c r="A22" s="3" t="s">
        <v>178</v>
      </c>
      <c r="B22" s="2"/>
      <c r="C22" s="2"/>
      <c r="D22" s="2"/>
      <c r="E22" s="2"/>
      <c r="F22" s="2">
        <f t="shared" ref="F22:L22" si="12">SUM(F19:F21)</f>
        <v>360.0464662952246</v>
      </c>
      <c r="G22" s="2">
        <f t="shared" si="12"/>
        <v>371.56285543369313</v>
      </c>
      <c r="H22" s="2">
        <f t="shared" si="12"/>
        <v>388.92670918731835</v>
      </c>
      <c r="I22" s="2">
        <f t="shared" si="12"/>
        <v>398.72702468751163</v>
      </c>
      <c r="J22" s="2">
        <f t="shared" si="12"/>
        <v>426.30318061015117</v>
      </c>
      <c r="K22" s="2">
        <f t="shared" si="12"/>
        <v>450.05198638751801</v>
      </c>
      <c r="L22" s="2">
        <f t="shared" si="12"/>
        <v>466.79464928881475</v>
      </c>
      <c r="M22" s="2">
        <f t="shared" ref="M22:N22" si="13">SUM(M19:M21)</f>
        <v>491.8492</v>
      </c>
      <c r="N22" s="2">
        <f t="shared" si="13"/>
        <v>497.19299999999998</v>
      </c>
      <c r="O22" s="2">
        <f t="shared" ref="O22:P22" si="14">SUM(O19:O21)</f>
        <v>517.8501</v>
      </c>
      <c r="P22" s="2">
        <f t="shared" si="14"/>
        <v>544.49450000000002</v>
      </c>
    </row>
    <row r="23" spans="1:16" x14ac:dyDescent="0.25">
      <c r="B23" s="2"/>
      <c r="C23" s="2"/>
      <c r="D23" s="2"/>
      <c r="E23" s="2"/>
      <c r="F23" s="2"/>
      <c r="G23" s="2"/>
      <c r="H23" s="2"/>
      <c r="I23" s="2"/>
    </row>
    <row r="24" spans="1:16" x14ac:dyDescent="0.25">
      <c r="A24" s="3" t="s">
        <v>179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7.2961769798164058E-2</v>
      </c>
      <c r="J24" s="5">
        <f>J22/Enkät!J30</f>
        <v>7.2683349432808325E-2</v>
      </c>
      <c r="K24" s="5">
        <f>K22/Enkät!K30</f>
        <v>7.249412122669692E-2</v>
      </c>
      <c r="L24" s="5">
        <f>L22/Enkät!L30</f>
        <v>7.2860135763154324E-2</v>
      </c>
      <c r="M24" s="5">
        <f>M22/Enkät!M30</f>
        <v>7.5396750271377391E-2</v>
      </c>
      <c r="N24" s="5">
        <f>N22/Enkät!N30</f>
        <v>7.2817998531053404E-2</v>
      </c>
      <c r="O24" s="5">
        <f>O22/Enkät!O30</f>
        <v>7.2248625406861458E-2</v>
      </c>
      <c r="P24" s="5">
        <f>P22/Enkät!P30</f>
        <v>7.3087462656728053E-2</v>
      </c>
    </row>
    <row r="59" spans="6:12" x14ac:dyDescent="0.25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4JXXJJFS64ZS-957833390-4154</_dlc_DocId>
    <_dlc_DocIdUrl xmlns="465edb57-3a11-4ff8-9c43-7dc2da403828">
      <Url>https://sp.pensionsmyndigheten.se/ovr/ANSLAG/_layouts/15/DocIdRedir.aspx?ID=4JXXJJFS64ZS-957833390-4154</Url>
      <Description>4JXXJJFS64ZS-957833390-4154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80C23-ACA6-427D-83E1-8DD181E0F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335C320-3B1E-4D19-AEAB-000895F130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465edb57-3a11-4ff8-9c43-7dc2da403828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Gustav Sundén</cp:lastModifiedBy>
  <cp:revision/>
  <dcterms:created xsi:type="dcterms:W3CDTF">1999-06-16T10:30:48Z</dcterms:created>
  <dcterms:modified xsi:type="dcterms:W3CDTF">2025-01-31T12:24:33Z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a5b15aeb-0084-4ee8-908e-0a7f5f8f93d4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